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sefsc-br\dfs\DIOR\Dior-Sef\GEPLA\Relatório de Gestão 2019\Exercicio 2019\"/>
    </mc:Choice>
  </mc:AlternateContent>
  <bookViews>
    <workbookView xWindow="0" yWindow="0" windowWidth="19200" windowHeight="12180" tabRatio="829"/>
  </bookViews>
  <sheets>
    <sheet name="Instruções" sheetId="19" r:id="rId1"/>
    <sheet name="Indicadores BGE - 2019" sheetId="18" r:id="rId2"/>
    <sheet name="Geral Indicadores" sheetId="2" state="hidden" r:id="rId3"/>
    <sheet name="Indicadores-2019" sheetId="17" state="hidden" r:id="rId4"/>
    <sheet name="Geral Indicadores-Obj-PPA" sheetId="15" state="hidden" r:id="rId5"/>
  </sheets>
  <definedNames>
    <definedName name="_xlnm._FilterDatabase" localSheetId="2" hidden="1">'Geral Indicadores'!$A$1:$V$215</definedName>
    <definedName name="_xlnm._FilterDatabase" localSheetId="3" hidden="1">'Indicadores-2019'!$A$1:$Y$252</definedName>
  </definedNames>
  <calcPr calcId="162913"/>
  <pivotCaches>
    <pivotCache cacheId="2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1" i="17" l="1"/>
  <c r="X173" i="17" l="1"/>
  <c r="X62" i="17"/>
  <c r="X152" i="17"/>
  <c r="X78" i="17"/>
  <c r="X77" i="17"/>
  <c r="X76" i="17"/>
  <c r="X75" i="17"/>
  <c r="X204" i="17"/>
  <c r="B3" i="17" l="1"/>
  <c r="B4" i="17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204" i="17"/>
  <c r="B205" i="17"/>
  <c r="B206" i="17"/>
  <c r="B207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208" i="17"/>
  <c r="B209" i="17"/>
  <c r="B210" i="17"/>
  <c r="B211" i="17"/>
  <c r="B212" i="17"/>
  <c r="B213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B97" i="17"/>
  <c r="B98" i="17"/>
  <c r="B99" i="17"/>
  <c r="B100" i="17"/>
  <c r="B101" i="17"/>
  <c r="B102" i="17"/>
  <c r="B103" i="17"/>
  <c r="B104" i="17"/>
  <c r="B105" i="17"/>
  <c r="B106" i="17"/>
  <c r="B107" i="17"/>
  <c r="B108" i="17"/>
  <c r="B109" i="17"/>
  <c r="B110" i="17"/>
  <c r="B111" i="17"/>
  <c r="B214" i="17"/>
  <c r="B215" i="17"/>
  <c r="B216" i="17"/>
  <c r="B217" i="17"/>
  <c r="B218" i="17"/>
  <c r="B219" i="17"/>
  <c r="B220" i="17"/>
  <c r="B221" i="17"/>
  <c r="B222" i="17"/>
  <c r="B223" i="17"/>
  <c r="B224" i="17"/>
  <c r="B225" i="17"/>
  <c r="B226" i="17"/>
  <c r="B227" i="17"/>
  <c r="B228" i="17"/>
  <c r="B112" i="17"/>
  <c r="B113" i="17"/>
  <c r="B114" i="17"/>
  <c r="B115" i="17"/>
  <c r="B116" i="17"/>
  <c r="B117" i="17"/>
  <c r="B118" i="17"/>
  <c r="B119" i="17"/>
  <c r="B120" i="17"/>
  <c r="B121" i="17"/>
  <c r="B122" i="17"/>
  <c r="B123" i="17"/>
  <c r="B124" i="17"/>
  <c r="B125" i="17"/>
  <c r="B126" i="17"/>
  <c r="B127" i="17"/>
  <c r="B128" i="17"/>
  <c r="B129" i="17"/>
  <c r="B130" i="17"/>
  <c r="B131" i="17"/>
  <c r="B132" i="17"/>
  <c r="B133" i="17"/>
  <c r="B134" i="17"/>
  <c r="B135" i="17"/>
  <c r="B136" i="17"/>
  <c r="B137" i="17"/>
  <c r="B139" i="17"/>
  <c r="B140" i="17"/>
  <c r="B141" i="17"/>
  <c r="B142" i="17"/>
  <c r="B143" i="17"/>
  <c r="B144" i="17"/>
  <c r="B145" i="17"/>
  <c r="B146" i="17"/>
  <c r="B147" i="17"/>
  <c r="B229" i="17"/>
  <c r="B148" i="17"/>
  <c r="B149" i="17"/>
  <c r="B150" i="17"/>
  <c r="B151" i="17"/>
  <c r="B152" i="17"/>
  <c r="B153" i="17"/>
  <c r="B154" i="17"/>
  <c r="B230" i="17"/>
  <c r="B155" i="17"/>
  <c r="B231" i="17"/>
  <c r="B232" i="17"/>
  <c r="B233" i="17"/>
  <c r="B234" i="17"/>
  <c r="B235" i="17"/>
  <c r="B236" i="17"/>
  <c r="B156" i="17"/>
  <c r="B157" i="17"/>
  <c r="B158" i="17"/>
  <c r="B159" i="17"/>
  <c r="B237" i="17"/>
  <c r="B160" i="17"/>
  <c r="B161" i="17"/>
  <c r="B162" i="17"/>
  <c r="B163" i="17"/>
  <c r="B164" i="17"/>
  <c r="B165" i="17"/>
  <c r="B166" i="17"/>
  <c r="B167" i="17"/>
  <c r="B168" i="17"/>
  <c r="B169" i="17"/>
  <c r="B170" i="17"/>
  <c r="B238" i="17"/>
  <c r="B239" i="17"/>
  <c r="B240" i="17"/>
  <c r="B241" i="17"/>
  <c r="B242" i="17"/>
  <c r="B171" i="17"/>
  <c r="B172" i="17"/>
  <c r="B173" i="17"/>
  <c r="B174" i="17"/>
  <c r="B175" i="17"/>
  <c r="B176" i="17"/>
  <c r="B177" i="17"/>
  <c r="B178" i="17"/>
  <c r="B179" i="17"/>
  <c r="B180" i="17"/>
  <c r="B181" i="17"/>
  <c r="B182" i="17"/>
  <c r="B183" i="17"/>
  <c r="B184" i="17"/>
  <c r="B185" i="17"/>
  <c r="B186" i="17"/>
  <c r="B187" i="17"/>
  <c r="B243" i="17"/>
  <c r="B244" i="17"/>
  <c r="B245" i="17"/>
  <c r="B246" i="17"/>
  <c r="B247" i="17"/>
  <c r="B248" i="17"/>
  <c r="B249" i="17"/>
  <c r="B250" i="17"/>
  <c r="B251" i="17"/>
  <c r="B188" i="17"/>
  <c r="B189" i="17"/>
  <c r="B190" i="17"/>
  <c r="B191" i="17"/>
  <c r="B192" i="17"/>
  <c r="B193" i="17"/>
  <c r="B194" i="17"/>
  <c r="B195" i="17"/>
  <c r="B196" i="17"/>
  <c r="B197" i="17"/>
  <c r="B198" i="17"/>
  <c r="B199" i="17"/>
  <c r="B200" i="17"/>
  <c r="B201" i="17"/>
  <c r="B202" i="17"/>
  <c r="B203" i="17"/>
  <c r="B2" i="17"/>
  <c r="W230" i="17" l="1"/>
  <c r="W7" i="17" l="1"/>
  <c r="Y70" i="17"/>
  <c r="Y171" i="17"/>
  <c r="Y172" i="17"/>
  <c r="Y173" i="17"/>
  <c r="Y174" i="17"/>
  <c r="Y175" i="17"/>
  <c r="Y176" i="17"/>
  <c r="Y177" i="17"/>
  <c r="Y178" i="17"/>
  <c r="Y179" i="17"/>
  <c r="Y180" i="17"/>
  <c r="Y181" i="17"/>
  <c r="Y182" i="17"/>
  <c r="Y183" i="17"/>
  <c r="Y184" i="17"/>
  <c r="Y185" i="17"/>
  <c r="Y186" i="17"/>
  <c r="Y187" i="17"/>
  <c r="Y188" i="17"/>
  <c r="Y189" i="17"/>
  <c r="Y190" i="17"/>
  <c r="Y191" i="17"/>
  <c r="Y192" i="17"/>
  <c r="Y193" i="17"/>
  <c r="Y194" i="17"/>
  <c r="Y195" i="17"/>
  <c r="Y196" i="17"/>
  <c r="Y197" i="17"/>
  <c r="Y198" i="17"/>
  <c r="Y199" i="17"/>
  <c r="Y200" i="17"/>
  <c r="Y201" i="17"/>
  <c r="Y202" i="17"/>
  <c r="Y203" i="17"/>
  <c r="Y21" i="17"/>
  <c r="Y22" i="17"/>
  <c r="Y23" i="17"/>
  <c r="Y24" i="17"/>
  <c r="Y25" i="17"/>
  <c r="Y26" i="17"/>
  <c r="Y27" i="17"/>
  <c r="Y28" i="17"/>
  <c r="Y29" i="17"/>
  <c r="Y30" i="17"/>
  <c r="Y31" i="17"/>
  <c r="Y32" i="17"/>
  <c r="Y33" i="17"/>
  <c r="Y34" i="17"/>
  <c r="Y35" i="17"/>
  <c r="Y36" i="17"/>
  <c r="Y52" i="17"/>
  <c r="Y53" i="17"/>
  <c r="Y54" i="17"/>
  <c r="Y55" i="17"/>
  <c r="Y56" i="17"/>
  <c r="Y57" i="17"/>
  <c r="Y58" i="17"/>
  <c r="Y59" i="17"/>
  <c r="Y60" i="17"/>
  <c r="Y2" i="17"/>
  <c r="Y3" i="17"/>
  <c r="Y4" i="17"/>
  <c r="Y5" i="17"/>
  <c r="Y6" i="17"/>
  <c r="Y37" i="17"/>
  <c r="Y38" i="17"/>
  <c r="Y39" i="17"/>
  <c r="Y40" i="17"/>
  <c r="Y41" i="17"/>
  <c r="Y42" i="17"/>
  <c r="Y43" i="17"/>
  <c r="Y44" i="17"/>
  <c r="Y45" i="17"/>
  <c r="Y130" i="17"/>
  <c r="Y131" i="17"/>
  <c r="Y132" i="17"/>
  <c r="Y133" i="17"/>
  <c r="Y134" i="17"/>
  <c r="Y135" i="17"/>
  <c r="Y136" i="17"/>
  <c r="Y137" i="17"/>
  <c r="Y138" i="17"/>
  <c r="Y139" i="17"/>
  <c r="Y140" i="17"/>
  <c r="Y141" i="17"/>
  <c r="Y142" i="17"/>
  <c r="Y143" i="17"/>
  <c r="Y144" i="17"/>
  <c r="Y61" i="17"/>
  <c r="Y62" i="17"/>
  <c r="Y63" i="17"/>
  <c r="Y64" i="17"/>
  <c r="Y65" i="17"/>
  <c r="Y66" i="17"/>
  <c r="Y67" i="17"/>
  <c r="Y68" i="17"/>
  <c r="Y7" i="17"/>
  <c r="Y8" i="17"/>
  <c r="Y9" i="17"/>
  <c r="Y10" i="17"/>
  <c r="Y11" i="17"/>
  <c r="Y12" i="17"/>
  <c r="Y13" i="17"/>
  <c r="Y14" i="17"/>
  <c r="Y15" i="17"/>
  <c r="Y16" i="17"/>
  <c r="Y17" i="17"/>
  <c r="Y18" i="17"/>
  <c r="Y19" i="17"/>
  <c r="Y20" i="17"/>
  <c r="Y79" i="17"/>
  <c r="Y80" i="17"/>
  <c r="Y81" i="17"/>
  <c r="Y82" i="17"/>
  <c r="Y83" i="17"/>
  <c r="Y84" i="17"/>
  <c r="Y85" i="17"/>
  <c r="Y86" i="17"/>
  <c r="Y87" i="17"/>
  <c r="Y88" i="17"/>
  <c r="Y89" i="17"/>
  <c r="Y90" i="17"/>
  <c r="Y91" i="17"/>
  <c r="Y92" i="17"/>
  <c r="Y93" i="17"/>
  <c r="Y94" i="17"/>
  <c r="Y95" i="17"/>
  <c r="Y96" i="17"/>
  <c r="Y97" i="17"/>
  <c r="Y98" i="17"/>
  <c r="Y99" i="17"/>
  <c r="Y100" i="17"/>
  <c r="Y101" i="17"/>
  <c r="Y102" i="17"/>
  <c r="Y103" i="17"/>
  <c r="Y104" i="17"/>
  <c r="Y105" i="17"/>
  <c r="Y106" i="17"/>
  <c r="Y107" i="17"/>
  <c r="Y108" i="17"/>
  <c r="Y109" i="17"/>
  <c r="Y110" i="17"/>
  <c r="Y111" i="17"/>
  <c r="Y112" i="17"/>
  <c r="Y113" i="17"/>
  <c r="Y114" i="17"/>
  <c r="Y115" i="17"/>
  <c r="Y116" i="17"/>
  <c r="Y117" i="17"/>
  <c r="Y118" i="17"/>
  <c r="Y119" i="17"/>
  <c r="Y120" i="17"/>
  <c r="Y121" i="17"/>
  <c r="Y122" i="17"/>
  <c r="Y123" i="17"/>
  <c r="Y124" i="17"/>
  <c r="Y125" i="17"/>
  <c r="Y126" i="17"/>
  <c r="Y127" i="17"/>
  <c r="Y128" i="17"/>
  <c r="Y129" i="17"/>
  <c r="Y155" i="17"/>
  <c r="Y156" i="17"/>
  <c r="Y157" i="17"/>
  <c r="Y158" i="17"/>
  <c r="Y159" i="17"/>
  <c r="Y165" i="17"/>
  <c r="Y166" i="17"/>
  <c r="Y167" i="17"/>
  <c r="Y168" i="17"/>
  <c r="Y169" i="17"/>
  <c r="Y170" i="17"/>
  <c r="Y162" i="17"/>
  <c r="Y163" i="17"/>
  <c r="Y164" i="17"/>
  <c r="Y160" i="17"/>
  <c r="Y161" i="17"/>
  <c r="Y145" i="17"/>
  <c r="Y146" i="17"/>
  <c r="Y147" i="17"/>
  <c r="Y148" i="17"/>
  <c r="Y149" i="17"/>
  <c r="Y150" i="17"/>
  <c r="Y151" i="17"/>
  <c r="Y152" i="17"/>
  <c r="Y153" i="17"/>
  <c r="Y154" i="17"/>
  <c r="Y71" i="17"/>
  <c r="Y72" i="17"/>
  <c r="Y73" i="17"/>
  <c r="Y74" i="17"/>
  <c r="Y244" i="17"/>
  <c r="Y245" i="17"/>
  <c r="Y246" i="17"/>
  <c r="Y247" i="17"/>
  <c r="Y248" i="17"/>
  <c r="Y249" i="17"/>
  <c r="Y250" i="17"/>
  <c r="Y251" i="17"/>
  <c r="Y204" i="17"/>
  <c r="Y205" i="17"/>
  <c r="Y206" i="17"/>
  <c r="Y207" i="17"/>
  <c r="Y214" i="17"/>
  <c r="Y215" i="17"/>
  <c r="Y216" i="17"/>
  <c r="Y217" i="17"/>
  <c r="Y218" i="17"/>
  <c r="Y219" i="17"/>
  <c r="Y220" i="17"/>
  <c r="Y221" i="17"/>
  <c r="Y222" i="17"/>
  <c r="Y223" i="17"/>
  <c r="Y224" i="17"/>
  <c r="Y225" i="17"/>
  <c r="Y226" i="17"/>
  <c r="Y227" i="17"/>
  <c r="Y228" i="17"/>
  <c r="Y231" i="17"/>
  <c r="Y232" i="17"/>
  <c r="Y233" i="17"/>
  <c r="Y234" i="17"/>
  <c r="Y235" i="17"/>
  <c r="Y236" i="17"/>
  <c r="Y237" i="17"/>
  <c r="Y238" i="17"/>
  <c r="Y239" i="17"/>
  <c r="Y240" i="17"/>
  <c r="Y241" i="17"/>
  <c r="Y242" i="17"/>
  <c r="Y229" i="17"/>
  <c r="Y230" i="17"/>
  <c r="Y208" i="17"/>
  <c r="Y209" i="17"/>
  <c r="Y210" i="17"/>
  <c r="Y211" i="17"/>
  <c r="Y212" i="17"/>
  <c r="Y213" i="17"/>
  <c r="W244" i="17"/>
  <c r="W245" i="17"/>
  <c r="W246" i="17"/>
  <c r="W247" i="17"/>
  <c r="W248" i="17"/>
  <c r="W249" i="17"/>
  <c r="W250" i="17"/>
  <c r="W251" i="17"/>
  <c r="W204" i="17"/>
  <c r="W205" i="17"/>
  <c r="W206" i="17"/>
  <c r="W207" i="17"/>
  <c r="W214" i="17"/>
  <c r="W215" i="17"/>
  <c r="W216" i="17"/>
  <c r="W217" i="17"/>
  <c r="W218" i="17"/>
  <c r="W219" i="17"/>
  <c r="W220" i="17"/>
  <c r="W221" i="17"/>
  <c r="W222" i="17"/>
  <c r="W223" i="17"/>
  <c r="W224" i="17"/>
  <c r="W225" i="17"/>
  <c r="W226" i="17"/>
  <c r="W227" i="17"/>
  <c r="W228" i="17"/>
  <c r="W231" i="17"/>
  <c r="W232" i="17"/>
  <c r="W233" i="17"/>
  <c r="W234" i="17"/>
  <c r="W235" i="17"/>
  <c r="W236" i="17"/>
  <c r="W237" i="17"/>
  <c r="W238" i="17"/>
  <c r="W239" i="17"/>
  <c r="W240" i="17"/>
  <c r="W241" i="17"/>
  <c r="W242" i="17"/>
  <c r="W229" i="17"/>
  <c r="W208" i="17"/>
  <c r="W209" i="17"/>
  <c r="W210" i="17"/>
  <c r="W211" i="17"/>
  <c r="W212" i="17"/>
  <c r="W213" i="17"/>
  <c r="W243" i="17"/>
  <c r="W70" i="17"/>
  <c r="W171" i="17"/>
  <c r="W172" i="17"/>
  <c r="W173" i="17"/>
  <c r="W174" i="17"/>
  <c r="W175" i="17"/>
  <c r="W176" i="17"/>
  <c r="W177" i="17"/>
  <c r="W178" i="17"/>
  <c r="W179" i="17"/>
  <c r="W180" i="17"/>
  <c r="W181" i="17"/>
  <c r="W182" i="17"/>
  <c r="W183" i="17"/>
  <c r="W184" i="17"/>
  <c r="W185" i="17"/>
  <c r="W186" i="17"/>
  <c r="W187" i="17"/>
  <c r="W188" i="17"/>
  <c r="W189" i="17"/>
  <c r="W190" i="17"/>
  <c r="W191" i="17"/>
  <c r="W192" i="17"/>
  <c r="W193" i="17"/>
  <c r="W194" i="17"/>
  <c r="W195" i="17"/>
  <c r="W196" i="17"/>
  <c r="W197" i="17"/>
  <c r="W198" i="17"/>
  <c r="W199" i="17"/>
  <c r="W200" i="17"/>
  <c r="W201" i="17"/>
  <c r="W202" i="17"/>
  <c r="W203" i="17"/>
  <c r="W21" i="17"/>
  <c r="W22" i="17"/>
  <c r="W23" i="17"/>
  <c r="W24" i="17"/>
  <c r="W25" i="17"/>
  <c r="W26" i="17"/>
  <c r="W27" i="17"/>
  <c r="W28" i="17"/>
  <c r="W29" i="17"/>
  <c r="W30" i="17"/>
  <c r="W31" i="17"/>
  <c r="W32" i="17"/>
  <c r="W33" i="17"/>
  <c r="W34" i="17"/>
  <c r="W35" i="17"/>
  <c r="W36" i="17"/>
  <c r="W52" i="17"/>
  <c r="W53" i="17"/>
  <c r="W54" i="17"/>
  <c r="W55" i="17"/>
  <c r="W56" i="17"/>
  <c r="W57" i="17"/>
  <c r="W58" i="17"/>
  <c r="W59" i="17"/>
  <c r="W60" i="17"/>
  <c r="W2" i="17"/>
  <c r="W3" i="17"/>
  <c r="W4" i="17"/>
  <c r="W5" i="17"/>
  <c r="W6" i="17"/>
  <c r="W37" i="17"/>
  <c r="W38" i="17"/>
  <c r="W39" i="17"/>
  <c r="W40" i="17"/>
  <c r="W41" i="17"/>
  <c r="W42" i="17"/>
  <c r="W43" i="17"/>
  <c r="W44" i="17"/>
  <c r="W45" i="17"/>
  <c r="W130" i="17"/>
  <c r="W131" i="17"/>
  <c r="W132" i="17"/>
  <c r="W133" i="17"/>
  <c r="W134" i="17"/>
  <c r="W135" i="17"/>
  <c r="W136" i="17"/>
  <c r="W137" i="17"/>
  <c r="W138" i="17"/>
  <c r="W139" i="17"/>
  <c r="W140" i="17"/>
  <c r="W141" i="17"/>
  <c r="W142" i="17"/>
  <c r="W143" i="17"/>
  <c r="W144" i="17"/>
  <c r="W61" i="17"/>
  <c r="W62" i="17"/>
  <c r="W63" i="17"/>
  <c r="W64" i="17"/>
  <c r="W65" i="17"/>
  <c r="W66" i="17"/>
  <c r="W67" i="17"/>
  <c r="W68" i="17"/>
  <c r="W8" i="17"/>
  <c r="W9" i="17"/>
  <c r="W10" i="17"/>
  <c r="W11" i="17"/>
  <c r="W12" i="17"/>
  <c r="W13" i="17"/>
  <c r="W14" i="17"/>
  <c r="W15" i="17"/>
  <c r="W16" i="17"/>
  <c r="W17" i="17"/>
  <c r="W18" i="17"/>
  <c r="W19" i="17"/>
  <c r="W20" i="17"/>
  <c r="W79" i="17"/>
  <c r="W80" i="17"/>
  <c r="W81" i="17"/>
  <c r="W82" i="17"/>
  <c r="W83" i="17"/>
  <c r="W84" i="17"/>
  <c r="W85" i="17"/>
  <c r="W86" i="17"/>
  <c r="W87" i="17"/>
  <c r="W88" i="17"/>
  <c r="W89" i="17"/>
  <c r="W90" i="17"/>
  <c r="W91" i="17"/>
  <c r="W92" i="17"/>
  <c r="W93" i="17"/>
  <c r="W94" i="17"/>
  <c r="W95" i="17"/>
  <c r="W96" i="17"/>
  <c r="W97" i="17"/>
  <c r="W98" i="17"/>
  <c r="W99" i="17"/>
  <c r="W100" i="17"/>
  <c r="W101" i="17"/>
  <c r="W102" i="17"/>
  <c r="W103" i="17"/>
  <c r="W104" i="17"/>
  <c r="W105" i="17"/>
  <c r="W106" i="17"/>
  <c r="W107" i="17"/>
  <c r="W108" i="17"/>
  <c r="W109" i="17"/>
  <c r="W110" i="17"/>
  <c r="W111" i="17"/>
  <c r="W112" i="17"/>
  <c r="W113" i="17"/>
  <c r="W114" i="17"/>
  <c r="W115" i="17"/>
  <c r="W116" i="17"/>
  <c r="W117" i="17"/>
  <c r="W118" i="17"/>
  <c r="W119" i="17"/>
  <c r="W120" i="17"/>
  <c r="W121" i="17"/>
  <c r="W122" i="17"/>
  <c r="W123" i="17"/>
  <c r="W124" i="17"/>
  <c r="W125" i="17"/>
  <c r="W126" i="17"/>
  <c r="W127" i="17"/>
  <c r="W128" i="17"/>
  <c r="W129" i="17"/>
  <c r="W155" i="17"/>
  <c r="W156" i="17"/>
  <c r="W157" i="17"/>
  <c r="W158" i="17"/>
  <c r="W159" i="17"/>
  <c r="W165" i="17"/>
  <c r="W166" i="17"/>
  <c r="W167" i="17"/>
  <c r="W168" i="17"/>
  <c r="W169" i="17"/>
  <c r="W170" i="17"/>
  <c r="W162" i="17"/>
  <c r="W163" i="17"/>
  <c r="W164" i="17"/>
  <c r="W160" i="17"/>
  <c r="W161" i="17"/>
  <c r="W145" i="17"/>
  <c r="W146" i="17"/>
  <c r="W147" i="17"/>
  <c r="W148" i="17"/>
  <c r="W149" i="17"/>
  <c r="W150" i="17"/>
  <c r="W151" i="17"/>
  <c r="W69" i="17"/>
  <c r="X70" i="17"/>
  <c r="X171" i="17"/>
  <c r="X172" i="17"/>
  <c r="X174" i="17"/>
  <c r="X175" i="17"/>
  <c r="X176" i="17"/>
  <c r="X177" i="17"/>
  <c r="X178" i="17"/>
  <c r="X179" i="17"/>
  <c r="X180" i="17"/>
  <c r="X181" i="17"/>
  <c r="X182" i="17"/>
  <c r="X183" i="17"/>
  <c r="X184" i="17"/>
  <c r="X185" i="17"/>
  <c r="X186" i="17"/>
  <c r="X187" i="17"/>
  <c r="X188" i="17"/>
  <c r="X189" i="17"/>
  <c r="X190" i="17"/>
  <c r="X191" i="17"/>
  <c r="X192" i="17"/>
  <c r="X193" i="17"/>
  <c r="X194" i="17"/>
  <c r="X195" i="17"/>
  <c r="X196" i="17"/>
  <c r="X197" i="17"/>
  <c r="X198" i="17"/>
  <c r="X199" i="17"/>
  <c r="X200" i="17"/>
  <c r="X201" i="17"/>
  <c r="X202" i="17"/>
  <c r="X203" i="17"/>
  <c r="X21" i="17"/>
  <c r="X22" i="17"/>
  <c r="X23" i="17"/>
  <c r="X24" i="17"/>
  <c r="X25" i="17"/>
  <c r="X26" i="17"/>
  <c r="X27" i="17"/>
  <c r="X28" i="17"/>
  <c r="X29" i="17"/>
  <c r="X30" i="17"/>
  <c r="X31" i="17"/>
  <c r="X32" i="17"/>
  <c r="X33" i="17"/>
  <c r="X34" i="17"/>
  <c r="X35" i="17"/>
  <c r="X36" i="17"/>
  <c r="X52" i="17"/>
  <c r="X53" i="17"/>
  <c r="X54" i="17"/>
  <c r="X55" i="17"/>
  <c r="X56" i="17"/>
  <c r="X57" i="17"/>
  <c r="X58" i="17"/>
  <c r="X59" i="17"/>
  <c r="X60" i="17"/>
  <c r="X2" i="17"/>
  <c r="X3" i="17"/>
  <c r="X4" i="17"/>
  <c r="X5" i="17"/>
  <c r="X6" i="17"/>
  <c r="X37" i="17"/>
  <c r="X38" i="17"/>
  <c r="X39" i="17"/>
  <c r="X40" i="17"/>
  <c r="X41" i="17"/>
  <c r="X42" i="17"/>
  <c r="X43" i="17"/>
  <c r="X44" i="17"/>
  <c r="X45" i="17"/>
  <c r="X130" i="17"/>
  <c r="X131" i="17"/>
  <c r="X132" i="17"/>
  <c r="X133" i="17"/>
  <c r="X134" i="17"/>
  <c r="X135" i="17"/>
  <c r="X136" i="17"/>
  <c r="X137" i="17"/>
  <c r="X138" i="17"/>
  <c r="X139" i="17"/>
  <c r="X140" i="17"/>
  <c r="X141" i="17"/>
  <c r="X142" i="17"/>
  <c r="X143" i="17"/>
  <c r="X144" i="17"/>
  <c r="X61" i="17"/>
  <c r="X63" i="17"/>
  <c r="X64" i="17"/>
  <c r="X65" i="17"/>
  <c r="X66" i="17"/>
  <c r="X67" i="17"/>
  <c r="X68" i="17"/>
  <c r="X7" i="17"/>
  <c r="X8" i="17"/>
  <c r="X9" i="17"/>
  <c r="X10" i="17"/>
  <c r="X11" i="17"/>
  <c r="X12" i="17"/>
  <c r="X13" i="17"/>
  <c r="X14" i="17"/>
  <c r="X15" i="17"/>
  <c r="X16" i="17"/>
  <c r="X17" i="17"/>
  <c r="X18" i="17"/>
  <c r="X19" i="17"/>
  <c r="X20" i="17"/>
  <c r="X79" i="17"/>
  <c r="X80" i="17"/>
  <c r="X81" i="17"/>
  <c r="X82" i="17"/>
  <c r="X83" i="17"/>
  <c r="X84" i="17"/>
  <c r="X85" i="17"/>
  <c r="X86" i="17"/>
  <c r="X87" i="17"/>
  <c r="X88" i="17"/>
  <c r="X89" i="17"/>
  <c r="X90" i="17"/>
  <c r="X91" i="17"/>
  <c r="X92" i="17"/>
  <c r="X93" i="17"/>
  <c r="X94" i="17"/>
  <c r="X95" i="17"/>
  <c r="X96" i="17"/>
  <c r="X97" i="17"/>
  <c r="X98" i="17"/>
  <c r="X99" i="17"/>
  <c r="X100" i="17"/>
  <c r="X101" i="17"/>
  <c r="X102" i="17"/>
  <c r="X103" i="17"/>
  <c r="X104" i="17"/>
  <c r="X105" i="17"/>
  <c r="X106" i="17"/>
  <c r="X107" i="17"/>
  <c r="X108" i="17"/>
  <c r="X109" i="17"/>
  <c r="X110" i="17"/>
  <c r="X111" i="17"/>
  <c r="X112" i="17"/>
  <c r="X113" i="17"/>
  <c r="X114" i="17"/>
  <c r="X115" i="17"/>
  <c r="X116" i="17"/>
  <c r="X117" i="17"/>
  <c r="X118" i="17"/>
  <c r="X119" i="17"/>
  <c r="X120" i="17"/>
  <c r="X121" i="17"/>
  <c r="X122" i="17"/>
  <c r="X123" i="17"/>
  <c r="X124" i="17"/>
  <c r="X125" i="17"/>
  <c r="X126" i="17"/>
  <c r="X127" i="17"/>
  <c r="X128" i="17"/>
  <c r="X129" i="17"/>
  <c r="X155" i="17"/>
  <c r="X156" i="17"/>
  <c r="X157" i="17"/>
  <c r="X158" i="17"/>
  <c r="X159" i="17"/>
  <c r="X165" i="17"/>
  <c r="X166" i="17"/>
  <c r="X167" i="17"/>
  <c r="X168" i="17"/>
  <c r="X169" i="17"/>
  <c r="X170" i="17"/>
  <c r="X162" i="17"/>
  <c r="X163" i="17"/>
  <c r="X164" i="17"/>
  <c r="X160" i="17"/>
  <c r="X161" i="17"/>
  <c r="X145" i="17"/>
  <c r="X146" i="17"/>
  <c r="X147" i="17"/>
  <c r="X148" i="17"/>
  <c r="X149" i="17"/>
  <c r="X150" i="17"/>
  <c r="X151" i="17"/>
  <c r="X69" i="17"/>
  <c r="X244" i="17"/>
  <c r="X245" i="17"/>
  <c r="X246" i="17"/>
  <c r="X247" i="17"/>
  <c r="X248" i="17"/>
  <c r="X249" i="17"/>
  <c r="X250" i="17"/>
  <c r="X251" i="17"/>
  <c r="X205" i="17"/>
  <c r="X206" i="17"/>
  <c r="X207" i="17"/>
  <c r="X214" i="17"/>
  <c r="X215" i="17"/>
  <c r="X216" i="17"/>
  <c r="X217" i="17"/>
  <c r="X218" i="17"/>
  <c r="X219" i="17"/>
  <c r="X220" i="17"/>
  <c r="X221" i="17"/>
  <c r="X222" i="17"/>
  <c r="X223" i="17"/>
  <c r="X224" i="17"/>
  <c r="X225" i="17"/>
  <c r="X226" i="17"/>
  <c r="X227" i="17"/>
  <c r="X228" i="17"/>
  <c r="X231" i="17"/>
  <c r="X232" i="17"/>
  <c r="X233" i="17"/>
  <c r="X234" i="17"/>
  <c r="X235" i="17"/>
  <c r="X236" i="17"/>
  <c r="X243" i="17"/>
  <c r="H152" i="17" l="1"/>
  <c r="F152" i="17"/>
  <c r="X153" i="17"/>
  <c r="X230" i="17"/>
  <c r="W153" i="17"/>
  <c r="H153" i="17"/>
  <c r="H151" i="17"/>
  <c r="H150" i="17"/>
  <c r="H149" i="17"/>
  <c r="H230" i="17"/>
  <c r="F153" i="17"/>
  <c r="F151" i="17"/>
  <c r="F150" i="17"/>
  <c r="F149" i="17"/>
  <c r="F230" i="17"/>
  <c r="W75" i="17" l="1"/>
  <c r="W76" i="17"/>
  <c r="W77" i="17"/>
  <c r="W78" i="17"/>
  <c r="Y243" i="17"/>
  <c r="H70" i="17"/>
  <c r="H171" i="17"/>
  <c r="H243" i="17"/>
  <c r="H172" i="17"/>
  <c r="H173" i="17"/>
  <c r="H244" i="17"/>
  <c r="H245" i="17"/>
  <c r="H246" i="17"/>
  <c r="H174" i="17"/>
  <c r="H175" i="17"/>
  <c r="H176" i="17"/>
  <c r="H177" i="17"/>
  <c r="H247" i="17"/>
  <c r="H178" i="17"/>
  <c r="H179" i="17"/>
  <c r="H180" i="17"/>
  <c r="H181" i="17"/>
  <c r="H182" i="17"/>
  <c r="H183" i="17"/>
  <c r="H184" i="17"/>
  <c r="H185" i="17"/>
  <c r="H248" i="17"/>
  <c r="H186" i="17"/>
  <c r="H249" i="17"/>
  <c r="H250" i="17"/>
  <c r="H251" i="17"/>
  <c r="H187" i="17"/>
  <c r="H188" i="17"/>
  <c r="H189" i="17"/>
  <c r="H190" i="17"/>
  <c r="H191" i="17"/>
  <c r="H192" i="17"/>
  <c r="H193" i="17"/>
  <c r="H194" i="17"/>
  <c r="H195" i="17"/>
  <c r="H196" i="17"/>
  <c r="H197" i="17"/>
  <c r="H198" i="17"/>
  <c r="H199" i="17"/>
  <c r="H200" i="17"/>
  <c r="H201" i="17"/>
  <c r="H202" i="17"/>
  <c r="H203" i="17"/>
  <c r="H21" i="17"/>
  <c r="H22" i="17"/>
  <c r="H23" i="17"/>
  <c r="H24" i="17"/>
  <c r="H25" i="17"/>
  <c r="H26" i="17"/>
  <c r="H204" i="17"/>
  <c r="H27" i="17"/>
  <c r="H28" i="17"/>
  <c r="H29" i="17"/>
  <c r="H30" i="17"/>
  <c r="H31" i="17"/>
  <c r="H32" i="17"/>
  <c r="H33" i="17"/>
  <c r="H34" i="17"/>
  <c r="H35" i="17"/>
  <c r="H36" i="17"/>
  <c r="H205" i="17"/>
  <c r="H206" i="17"/>
  <c r="H207" i="17"/>
  <c r="H52" i="17"/>
  <c r="H53" i="17"/>
  <c r="H54" i="17"/>
  <c r="H55" i="17"/>
  <c r="H56" i="17"/>
  <c r="H57" i="17"/>
  <c r="H58" i="17"/>
  <c r="H59" i="17"/>
  <c r="H60" i="17"/>
  <c r="H2" i="17"/>
  <c r="H3" i="17"/>
  <c r="H4" i="17"/>
  <c r="H5" i="17"/>
  <c r="H6" i="17"/>
  <c r="H37" i="17"/>
  <c r="H38" i="17"/>
  <c r="H39" i="17"/>
  <c r="H40" i="17"/>
  <c r="H41" i="17"/>
  <c r="H42" i="17"/>
  <c r="H43" i="17"/>
  <c r="H44" i="17"/>
  <c r="H45" i="17"/>
  <c r="H130" i="17"/>
  <c r="H131" i="17"/>
  <c r="H132" i="17"/>
  <c r="H133" i="17"/>
  <c r="H134" i="17"/>
  <c r="H135" i="17"/>
  <c r="H136" i="17"/>
  <c r="H137" i="17"/>
  <c r="H138" i="17"/>
  <c r="H139" i="17"/>
  <c r="H140" i="17"/>
  <c r="H142" i="17"/>
  <c r="H143" i="17"/>
  <c r="H144" i="17"/>
  <c r="H61" i="17"/>
  <c r="H62" i="17"/>
  <c r="H63" i="17"/>
  <c r="H64" i="17"/>
  <c r="H65" i="17"/>
  <c r="H66" i="17"/>
  <c r="H67" i="17"/>
  <c r="H68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79" i="17"/>
  <c r="H80" i="17"/>
  <c r="H81" i="17"/>
  <c r="H82" i="17"/>
  <c r="H83" i="17"/>
  <c r="H214" i="17"/>
  <c r="H215" i="17"/>
  <c r="H216" i="17"/>
  <c r="H217" i="17"/>
  <c r="H218" i="17"/>
  <c r="H219" i="17"/>
  <c r="H220" i="17"/>
  <c r="H221" i="17"/>
  <c r="H222" i="17"/>
  <c r="H84" i="17"/>
  <c r="H85" i="17"/>
  <c r="H86" i="17"/>
  <c r="H87" i="17"/>
  <c r="H223" i="17"/>
  <c r="H224" i="17"/>
  <c r="H88" i="17"/>
  <c r="H89" i="17"/>
  <c r="H90" i="17"/>
  <c r="H91" i="17"/>
  <c r="H92" i="17"/>
  <c r="H93" i="17"/>
  <c r="H94" i="17"/>
  <c r="H95" i="17"/>
  <c r="H96" i="17"/>
  <c r="H225" i="17"/>
  <c r="H226" i="17"/>
  <c r="H227" i="17"/>
  <c r="H228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231" i="17"/>
  <c r="H232" i="17"/>
  <c r="H233" i="17"/>
  <c r="H234" i="17"/>
  <c r="H235" i="17"/>
  <c r="H236" i="17"/>
  <c r="H155" i="17"/>
  <c r="H156" i="17"/>
  <c r="H157" i="17"/>
  <c r="H158" i="17"/>
  <c r="H159" i="17"/>
  <c r="H237" i="17"/>
  <c r="H165" i="17"/>
  <c r="H166" i="17"/>
  <c r="H238" i="17"/>
  <c r="H167" i="17"/>
  <c r="H168" i="17"/>
  <c r="H239" i="17"/>
  <c r="H240" i="17"/>
  <c r="H241" i="17"/>
  <c r="H169" i="17"/>
  <c r="H242" i="17"/>
  <c r="H170" i="17"/>
  <c r="H162" i="17"/>
  <c r="H163" i="17"/>
  <c r="H164" i="17"/>
  <c r="H160" i="17"/>
  <c r="H161" i="17"/>
  <c r="H145" i="17"/>
  <c r="H146" i="17"/>
  <c r="H147" i="17"/>
  <c r="H229" i="17"/>
  <c r="H148" i="17"/>
  <c r="H154" i="17"/>
  <c r="H208" i="17"/>
  <c r="H71" i="17"/>
  <c r="H72" i="17"/>
  <c r="H73" i="17"/>
  <c r="H209" i="17"/>
  <c r="H210" i="17"/>
  <c r="H211" i="17"/>
  <c r="H74" i="17"/>
  <c r="H212" i="17"/>
  <c r="H75" i="17"/>
  <c r="H76" i="17"/>
  <c r="H77" i="17"/>
  <c r="H78" i="17"/>
  <c r="H213" i="17"/>
  <c r="H46" i="17"/>
  <c r="H47" i="17"/>
  <c r="H48" i="17"/>
  <c r="H49" i="17"/>
  <c r="H50" i="17"/>
  <c r="H51" i="17"/>
  <c r="H69" i="17"/>
  <c r="F70" i="17"/>
  <c r="F171" i="17"/>
  <c r="F243" i="17"/>
  <c r="F172" i="17"/>
  <c r="F173" i="17"/>
  <c r="F244" i="17"/>
  <c r="F245" i="17"/>
  <c r="F246" i="17"/>
  <c r="F174" i="17"/>
  <c r="F175" i="17"/>
  <c r="F176" i="17"/>
  <c r="F177" i="17"/>
  <c r="F247" i="17"/>
  <c r="F178" i="17"/>
  <c r="F179" i="17"/>
  <c r="F180" i="17"/>
  <c r="F181" i="17"/>
  <c r="F182" i="17"/>
  <c r="F183" i="17"/>
  <c r="F184" i="17"/>
  <c r="F185" i="17"/>
  <c r="F248" i="17"/>
  <c r="F186" i="17"/>
  <c r="F249" i="17"/>
  <c r="F250" i="17"/>
  <c r="F251" i="17"/>
  <c r="F187" i="17"/>
  <c r="F188" i="17"/>
  <c r="F189" i="17"/>
  <c r="F190" i="17"/>
  <c r="F191" i="17"/>
  <c r="F192" i="17"/>
  <c r="F193" i="17"/>
  <c r="F194" i="17"/>
  <c r="F195" i="17"/>
  <c r="F196" i="17"/>
  <c r="F197" i="17"/>
  <c r="F198" i="17"/>
  <c r="F199" i="17"/>
  <c r="F200" i="17"/>
  <c r="F201" i="17"/>
  <c r="F202" i="17"/>
  <c r="F203" i="17"/>
  <c r="F21" i="17"/>
  <c r="F22" i="17"/>
  <c r="F23" i="17"/>
  <c r="F24" i="17"/>
  <c r="F25" i="17"/>
  <c r="F26" i="17"/>
  <c r="F204" i="17"/>
  <c r="F27" i="17"/>
  <c r="F28" i="17"/>
  <c r="F29" i="17"/>
  <c r="F30" i="17"/>
  <c r="F31" i="17"/>
  <c r="F32" i="17"/>
  <c r="F33" i="17"/>
  <c r="F34" i="17"/>
  <c r="F35" i="17"/>
  <c r="F36" i="17"/>
  <c r="F205" i="17"/>
  <c r="F206" i="17"/>
  <c r="F207" i="17"/>
  <c r="F52" i="17"/>
  <c r="F53" i="17"/>
  <c r="F54" i="17"/>
  <c r="F55" i="17"/>
  <c r="F56" i="17"/>
  <c r="F57" i="17"/>
  <c r="F58" i="17"/>
  <c r="F59" i="17"/>
  <c r="F60" i="17"/>
  <c r="F2" i="17"/>
  <c r="F3" i="17"/>
  <c r="F4" i="17"/>
  <c r="F5" i="17"/>
  <c r="F6" i="17"/>
  <c r="F37" i="17"/>
  <c r="F38" i="17"/>
  <c r="F39" i="17"/>
  <c r="F40" i="17"/>
  <c r="F41" i="17"/>
  <c r="F42" i="17"/>
  <c r="F43" i="17"/>
  <c r="F44" i="17"/>
  <c r="F45" i="17"/>
  <c r="F130" i="17"/>
  <c r="F131" i="17"/>
  <c r="F132" i="17"/>
  <c r="F133" i="17"/>
  <c r="F134" i="17"/>
  <c r="F135" i="17"/>
  <c r="F136" i="17"/>
  <c r="F137" i="17"/>
  <c r="F139" i="17"/>
  <c r="F140" i="17"/>
  <c r="F141" i="17"/>
  <c r="F142" i="17"/>
  <c r="F143" i="17"/>
  <c r="F144" i="17"/>
  <c r="F61" i="17"/>
  <c r="F62" i="17"/>
  <c r="F63" i="17"/>
  <c r="F64" i="17"/>
  <c r="F65" i="17"/>
  <c r="F66" i="17"/>
  <c r="F67" i="17"/>
  <c r="F68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79" i="17"/>
  <c r="F80" i="17"/>
  <c r="F81" i="17"/>
  <c r="F82" i="17"/>
  <c r="F83" i="17"/>
  <c r="F214" i="17"/>
  <c r="F215" i="17"/>
  <c r="F216" i="17"/>
  <c r="F217" i="17"/>
  <c r="F218" i="17"/>
  <c r="F219" i="17"/>
  <c r="F220" i="17"/>
  <c r="F221" i="17"/>
  <c r="F222" i="17"/>
  <c r="F84" i="17"/>
  <c r="F85" i="17"/>
  <c r="F86" i="17"/>
  <c r="F87" i="17"/>
  <c r="F223" i="17"/>
  <c r="F224" i="17"/>
  <c r="F88" i="17"/>
  <c r="F89" i="17"/>
  <c r="F90" i="17"/>
  <c r="F91" i="17"/>
  <c r="F92" i="17"/>
  <c r="F93" i="17"/>
  <c r="F94" i="17"/>
  <c r="F95" i="17"/>
  <c r="F96" i="17"/>
  <c r="F225" i="17"/>
  <c r="F226" i="17"/>
  <c r="F227" i="17"/>
  <c r="F228" i="17"/>
  <c r="F97" i="17"/>
  <c r="F98" i="17"/>
  <c r="F99" i="17"/>
  <c r="F100" i="17"/>
  <c r="F101" i="17"/>
  <c r="F102" i="17"/>
  <c r="F103" i="17"/>
  <c r="F104" i="17"/>
  <c r="F105" i="17"/>
  <c r="F106" i="17"/>
  <c r="F107" i="17"/>
  <c r="F108" i="17"/>
  <c r="F109" i="17"/>
  <c r="F110" i="17"/>
  <c r="F111" i="17"/>
  <c r="F112" i="17"/>
  <c r="F113" i="17"/>
  <c r="F114" i="17"/>
  <c r="F115" i="17"/>
  <c r="F116" i="17"/>
  <c r="F117" i="17"/>
  <c r="F118" i="17"/>
  <c r="F119" i="17"/>
  <c r="F120" i="17"/>
  <c r="F121" i="17"/>
  <c r="F122" i="17"/>
  <c r="F123" i="17"/>
  <c r="F124" i="17"/>
  <c r="F125" i="17"/>
  <c r="F126" i="17"/>
  <c r="F127" i="17"/>
  <c r="F128" i="17"/>
  <c r="F129" i="17"/>
  <c r="F231" i="17"/>
  <c r="F232" i="17"/>
  <c r="F233" i="17"/>
  <c r="F234" i="17"/>
  <c r="F235" i="17"/>
  <c r="F236" i="17"/>
  <c r="F155" i="17"/>
  <c r="F156" i="17"/>
  <c r="F157" i="17"/>
  <c r="F158" i="17"/>
  <c r="F159" i="17"/>
  <c r="F237" i="17"/>
  <c r="F165" i="17"/>
  <c r="F166" i="17"/>
  <c r="F238" i="17"/>
  <c r="F167" i="17"/>
  <c r="F168" i="17"/>
  <c r="F239" i="17"/>
  <c r="F240" i="17"/>
  <c r="F241" i="17"/>
  <c r="F169" i="17"/>
  <c r="F242" i="17"/>
  <c r="F170" i="17"/>
  <c r="F162" i="17"/>
  <c r="F163" i="17"/>
  <c r="F164" i="17"/>
  <c r="F160" i="17"/>
  <c r="F161" i="17"/>
  <c r="F145" i="17"/>
  <c r="F146" i="17"/>
  <c r="F147" i="17"/>
  <c r="F229" i="17"/>
  <c r="F148" i="17"/>
  <c r="F154" i="17"/>
  <c r="F208" i="17"/>
  <c r="F71" i="17"/>
  <c r="F72" i="17"/>
  <c r="F73" i="17"/>
  <c r="F209" i="17"/>
  <c r="F210" i="17"/>
  <c r="F211" i="17"/>
  <c r="F74" i="17"/>
  <c r="F212" i="17"/>
  <c r="F75" i="17"/>
  <c r="F76" i="17"/>
  <c r="F77" i="17"/>
  <c r="F78" i="17"/>
  <c r="F213" i="17"/>
  <c r="F46" i="17"/>
  <c r="F47" i="17"/>
  <c r="F48" i="17"/>
  <c r="F49" i="17"/>
  <c r="F50" i="17"/>
  <c r="F51" i="17"/>
  <c r="F69" i="17"/>
  <c r="W71" i="17" l="1"/>
  <c r="W73" i="17"/>
  <c r="W74" i="17"/>
  <c r="Y69" i="17"/>
  <c r="X154" i="17"/>
  <c r="W72" i="17" l="1"/>
  <c r="Y50" i="17"/>
  <c r="Y49" i="17"/>
  <c r="Y48" i="17"/>
  <c r="X48" i="17"/>
  <c r="W48" i="17"/>
  <c r="Y51" i="17"/>
  <c r="X51" i="17"/>
  <c r="W51" i="17"/>
  <c r="Y47" i="17"/>
  <c r="X47" i="17"/>
  <c r="W47" i="17"/>
  <c r="Y46" i="17"/>
  <c r="W154" i="17"/>
  <c r="V17" i="2" l="1"/>
  <c r="S17" i="2"/>
  <c r="R17" i="2"/>
  <c r="V210" i="2" l="1"/>
  <c r="V215" i="2" l="1"/>
  <c r="S215" i="2"/>
  <c r="R215" i="2"/>
  <c r="V214" i="2"/>
  <c r="S214" i="2"/>
  <c r="R214" i="2"/>
  <c r="V213" i="2"/>
  <c r="S213" i="2"/>
  <c r="R213" i="2"/>
  <c r="V212" i="2"/>
  <c r="R212" i="2"/>
  <c r="V211" i="2"/>
  <c r="S211" i="2"/>
  <c r="R211" i="2"/>
  <c r="S210" i="2"/>
  <c r="R210" i="2"/>
  <c r="V209" i="2"/>
  <c r="S209" i="2"/>
  <c r="R209" i="2"/>
  <c r="V204" i="2"/>
  <c r="S204" i="2"/>
  <c r="R204" i="2"/>
  <c r="V201" i="2"/>
  <c r="S201" i="2"/>
  <c r="R201" i="2"/>
  <c r="V198" i="2"/>
  <c r="S198" i="2"/>
  <c r="R198" i="2"/>
  <c r="V197" i="2"/>
  <c r="S197" i="2"/>
  <c r="R197" i="2"/>
  <c r="V196" i="2"/>
  <c r="S196" i="2"/>
  <c r="R196" i="2"/>
  <c r="V194" i="2"/>
  <c r="R194" i="2"/>
  <c r="V187" i="2"/>
  <c r="S187" i="2"/>
  <c r="R187" i="2"/>
  <c r="V185" i="2"/>
  <c r="S185" i="2"/>
  <c r="R185" i="2"/>
  <c r="V179" i="2"/>
  <c r="R179" i="2"/>
  <c r="V178" i="2"/>
  <c r="R178" i="2"/>
  <c r="V177" i="2"/>
  <c r="R177" i="2"/>
  <c r="V176" i="2"/>
  <c r="S176" i="2"/>
  <c r="R176" i="2"/>
  <c r="V171" i="2"/>
  <c r="S171" i="2"/>
  <c r="R171" i="2"/>
  <c r="V170" i="2"/>
  <c r="S170" i="2"/>
  <c r="R170" i="2"/>
  <c r="V169" i="2"/>
  <c r="S169" i="2"/>
  <c r="R169" i="2"/>
  <c r="V168" i="2"/>
  <c r="R168" i="2"/>
  <c r="V162" i="2"/>
  <c r="S162" i="2"/>
  <c r="R162" i="2"/>
  <c r="V161" i="2"/>
  <c r="S161" i="2"/>
  <c r="R161" i="2"/>
  <c r="V160" i="2"/>
  <c r="S160" i="2"/>
  <c r="R160" i="2"/>
  <c r="V155" i="2"/>
  <c r="S155" i="2"/>
  <c r="R155" i="2"/>
  <c r="V154" i="2"/>
  <c r="S154" i="2"/>
  <c r="R154" i="2"/>
  <c r="V153" i="2"/>
  <c r="S153" i="2"/>
  <c r="R153" i="2"/>
  <c r="V152" i="2"/>
  <c r="S152" i="2"/>
  <c r="R152" i="2"/>
  <c r="V151" i="2"/>
  <c r="S151" i="2"/>
  <c r="R151" i="2"/>
  <c r="V150" i="2"/>
  <c r="S150" i="2"/>
  <c r="R150" i="2"/>
  <c r="V149" i="2"/>
  <c r="S149" i="2"/>
  <c r="R149" i="2"/>
  <c r="V147" i="2"/>
  <c r="S147" i="2"/>
  <c r="R147" i="2"/>
  <c r="V146" i="2"/>
  <c r="R146" i="2"/>
  <c r="V145" i="2"/>
  <c r="R145" i="2"/>
  <c r="V143" i="2"/>
  <c r="S143" i="2"/>
  <c r="R143" i="2"/>
  <c r="V142" i="2"/>
  <c r="S142" i="2"/>
  <c r="R142" i="2"/>
  <c r="V141" i="2"/>
  <c r="S141" i="2"/>
  <c r="R141" i="2"/>
  <c r="V120" i="2"/>
  <c r="S120" i="2"/>
  <c r="R120" i="2"/>
  <c r="V119" i="2"/>
  <c r="S119" i="2"/>
  <c r="R119" i="2"/>
  <c r="V118" i="2"/>
  <c r="S118" i="2"/>
  <c r="R118" i="2"/>
  <c r="V117" i="2"/>
  <c r="S117" i="2"/>
  <c r="R117" i="2"/>
  <c r="V101" i="2"/>
  <c r="R101" i="2"/>
  <c r="V100" i="2"/>
  <c r="R100" i="2"/>
  <c r="V99" i="2"/>
  <c r="R99" i="2"/>
  <c r="V98" i="2"/>
  <c r="S98" i="2"/>
  <c r="R98" i="2"/>
  <c r="V97" i="2"/>
  <c r="S97" i="2"/>
  <c r="R97" i="2"/>
  <c r="V96" i="2"/>
  <c r="S96" i="2"/>
  <c r="R96" i="2"/>
  <c r="V95" i="2"/>
  <c r="S95" i="2"/>
  <c r="R95" i="2"/>
  <c r="V94" i="2"/>
  <c r="S94" i="2"/>
  <c r="R94" i="2"/>
  <c r="V93" i="2"/>
  <c r="S93" i="2"/>
  <c r="R93" i="2"/>
  <c r="V92" i="2"/>
  <c r="S92" i="2"/>
  <c r="R92" i="2"/>
  <c r="V91" i="2"/>
  <c r="S91" i="2"/>
  <c r="R91" i="2"/>
  <c r="V90" i="2"/>
  <c r="S90" i="2"/>
  <c r="R90" i="2"/>
  <c r="V84" i="2"/>
  <c r="S84" i="2"/>
  <c r="R84" i="2"/>
  <c r="V83" i="2"/>
  <c r="S83" i="2"/>
  <c r="R83" i="2"/>
  <c r="V82" i="2"/>
  <c r="S82" i="2"/>
  <c r="R82" i="2"/>
  <c r="V81" i="2"/>
  <c r="S81" i="2"/>
  <c r="R81" i="2"/>
  <c r="V76" i="2"/>
  <c r="S76" i="2"/>
  <c r="R76" i="2"/>
  <c r="V73" i="2"/>
  <c r="R73" i="2"/>
  <c r="V70" i="2"/>
  <c r="S70" i="2"/>
  <c r="R70" i="2"/>
  <c r="V69" i="2"/>
  <c r="V68" i="2"/>
  <c r="V67" i="2"/>
  <c r="V65" i="2"/>
  <c r="V64" i="2"/>
  <c r="V63" i="2"/>
  <c r="V62" i="2"/>
  <c r="V61" i="2"/>
  <c r="V60" i="2"/>
  <c r="V59" i="2"/>
  <c r="S59" i="2"/>
  <c r="R59" i="2"/>
  <c r="V58" i="2"/>
  <c r="S58" i="2"/>
  <c r="R58" i="2"/>
  <c r="V57" i="2"/>
  <c r="S57" i="2"/>
  <c r="R57" i="2"/>
  <c r="V56" i="2"/>
  <c r="S56" i="2"/>
  <c r="R56" i="2"/>
  <c r="V55" i="2"/>
  <c r="S55" i="2"/>
  <c r="R55" i="2"/>
  <c r="V54" i="2"/>
  <c r="S54" i="2"/>
  <c r="R54" i="2"/>
  <c r="V53" i="2"/>
  <c r="S53" i="2"/>
  <c r="R53" i="2"/>
  <c r="V52" i="2"/>
  <c r="S52" i="2"/>
  <c r="R52" i="2"/>
  <c r="V51" i="2"/>
  <c r="S51" i="2"/>
  <c r="R51" i="2"/>
  <c r="V50" i="2"/>
  <c r="S50" i="2"/>
  <c r="R50" i="2"/>
  <c r="V49" i="2"/>
  <c r="R49" i="2"/>
  <c r="V48" i="2"/>
  <c r="S48" i="2"/>
  <c r="R48" i="2"/>
  <c r="V47" i="2"/>
  <c r="S47" i="2"/>
  <c r="R47" i="2"/>
  <c r="V41" i="2"/>
  <c r="S41" i="2"/>
  <c r="R41" i="2"/>
  <c r="V39" i="2"/>
  <c r="S39" i="2"/>
  <c r="R39" i="2"/>
  <c r="V38" i="2"/>
  <c r="S38" i="2"/>
  <c r="R38" i="2"/>
  <c r="V37" i="2"/>
  <c r="S37" i="2"/>
  <c r="R37" i="2"/>
  <c r="V36" i="2"/>
  <c r="S36" i="2"/>
  <c r="R36" i="2"/>
  <c r="V35" i="2"/>
  <c r="S35" i="2"/>
  <c r="R35" i="2"/>
  <c r="V34" i="2"/>
  <c r="S34" i="2"/>
  <c r="R34" i="2"/>
  <c r="V33" i="2"/>
  <c r="S33" i="2"/>
  <c r="R33" i="2"/>
  <c r="V32" i="2"/>
  <c r="S32" i="2"/>
  <c r="R32" i="2"/>
  <c r="V31" i="2"/>
  <c r="S31" i="2"/>
  <c r="R31" i="2"/>
  <c r="V30" i="2"/>
  <c r="S30" i="2"/>
  <c r="R30" i="2"/>
  <c r="V29" i="2"/>
  <c r="S29" i="2"/>
  <c r="R29" i="2"/>
  <c r="V28" i="2"/>
  <c r="S28" i="2"/>
  <c r="R28" i="2"/>
  <c r="V27" i="2"/>
  <c r="S27" i="2"/>
  <c r="R27" i="2"/>
  <c r="V26" i="2"/>
  <c r="S26" i="2"/>
  <c r="R26" i="2"/>
  <c r="V25" i="2"/>
  <c r="S25" i="2"/>
  <c r="R25" i="2"/>
  <c r="V20" i="2"/>
  <c r="S20" i="2"/>
  <c r="R20" i="2"/>
  <c r="V19" i="2"/>
  <c r="S19" i="2"/>
  <c r="R19" i="2"/>
  <c r="V18" i="2"/>
  <c r="S18" i="2"/>
  <c r="R18" i="2"/>
  <c r="V14" i="2"/>
  <c r="R14" i="2"/>
  <c r="V13" i="2"/>
  <c r="S13" i="2"/>
  <c r="R13" i="2"/>
  <c r="V5" i="2"/>
  <c r="S5" i="2"/>
  <c r="R5" i="2"/>
  <c r="V46" i="2"/>
  <c r="S46" i="2"/>
  <c r="R46" i="2"/>
  <c r="V12" i="2"/>
  <c r="S12" i="2"/>
  <c r="R12" i="2"/>
  <c r="V11" i="2"/>
  <c r="S11" i="2"/>
  <c r="R11" i="2"/>
  <c r="V193" i="2"/>
  <c r="S193" i="2"/>
  <c r="R193" i="2"/>
  <c r="V192" i="2"/>
  <c r="S192" i="2"/>
  <c r="R192" i="2"/>
  <c r="V184" i="2"/>
  <c r="S184" i="2"/>
  <c r="R184" i="2"/>
  <c r="V183" i="2"/>
  <c r="S183" i="2"/>
  <c r="R183" i="2"/>
  <c r="V182" i="2"/>
  <c r="S182" i="2"/>
  <c r="R182" i="2"/>
  <c r="V181" i="2"/>
  <c r="S181" i="2"/>
  <c r="R181" i="2"/>
  <c r="V175" i="2"/>
  <c r="R175" i="2"/>
  <c r="V174" i="2"/>
  <c r="R174" i="2"/>
  <c r="V167" i="2"/>
  <c r="V148" i="2"/>
  <c r="S148" i="2"/>
  <c r="R148" i="2"/>
  <c r="V75" i="2"/>
  <c r="R75" i="2"/>
  <c r="V40" i="2"/>
  <c r="R40" i="2"/>
  <c r="V6" i="2"/>
  <c r="R6" i="2"/>
  <c r="V4" i="2"/>
  <c r="V3" i="2"/>
  <c r="S3" i="2"/>
  <c r="R3" i="2"/>
  <c r="V200" i="2"/>
  <c r="S200" i="2"/>
  <c r="R200" i="2"/>
  <c r="V199" i="2"/>
  <c r="S199" i="2"/>
  <c r="R199" i="2"/>
  <c r="V159" i="2"/>
  <c r="S159" i="2"/>
  <c r="R159" i="2"/>
  <c r="V144" i="2"/>
  <c r="S144" i="2"/>
  <c r="R144" i="2"/>
  <c r="V122" i="2"/>
  <c r="S122" i="2"/>
  <c r="R122" i="2"/>
  <c r="V45" i="2"/>
  <c r="R45" i="2"/>
  <c r="V24" i="2"/>
  <c r="S24" i="2"/>
  <c r="R24" i="2"/>
  <c r="V23" i="2"/>
  <c r="S23" i="2"/>
  <c r="R23" i="2"/>
  <c r="V22" i="2"/>
  <c r="S22" i="2"/>
  <c r="R22" i="2"/>
  <c r="V21" i="2"/>
  <c r="S21" i="2"/>
  <c r="R21" i="2"/>
  <c r="V10" i="2"/>
  <c r="S10" i="2"/>
  <c r="R10" i="2"/>
  <c r="V15" i="2"/>
  <c r="S15" i="2"/>
  <c r="R15" i="2"/>
  <c r="V9" i="2"/>
  <c r="S9" i="2"/>
  <c r="R9" i="2"/>
  <c r="V16" i="2"/>
  <c r="R16" i="2"/>
  <c r="V7" i="2"/>
  <c r="S7" i="2"/>
  <c r="R7" i="2"/>
  <c r="V173" i="2"/>
  <c r="R173" i="2"/>
  <c r="V208" i="2"/>
  <c r="R208" i="2"/>
  <c r="V207" i="2"/>
  <c r="R207" i="2"/>
  <c r="V206" i="2"/>
  <c r="R206" i="2"/>
  <c r="V205" i="2"/>
  <c r="R205" i="2"/>
  <c r="V203" i="2"/>
  <c r="R203" i="2"/>
  <c r="V202" i="2"/>
  <c r="R202" i="2"/>
  <c r="V195" i="2"/>
  <c r="S195" i="2"/>
  <c r="R195" i="2"/>
  <c r="V191" i="2"/>
  <c r="R191" i="2"/>
  <c r="V190" i="2"/>
  <c r="V189" i="2"/>
  <c r="V188" i="2"/>
  <c r="S188" i="2"/>
  <c r="R188" i="2"/>
  <c r="V186" i="2"/>
  <c r="S186" i="2"/>
  <c r="R186" i="2"/>
  <c r="V180" i="2"/>
  <c r="S180" i="2"/>
  <c r="R180" i="2"/>
  <c r="V172" i="2"/>
  <c r="S172" i="2"/>
  <c r="R172" i="2"/>
  <c r="V166" i="2"/>
  <c r="S166" i="2"/>
  <c r="R166" i="2"/>
  <c r="V165" i="2"/>
  <c r="S165" i="2"/>
  <c r="R165" i="2"/>
  <c r="V164" i="2"/>
  <c r="S164" i="2"/>
  <c r="R164" i="2"/>
  <c r="V163" i="2"/>
  <c r="S163" i="2"/>
  <c r="R163" i="2"/>
  <c r="V158" i="2"/>
  <c r="V157" i="2"/>
  <c r="V156" i="2"/>
  <c r="V140" i="2"/>
  <c r="R140" i="2"/>
  <c r="V139" i="2"/>
  <c r="R139" i="2"/>
  <c r="V138" i="2"/>
  <c r="R138" i="2"/>
  <c r="V137" i="2"/>
  <c r="R137" i="2"/>
  <c r="V136" i="2"/>
  <c r="S136" i="2"/>
  <c r="R136" i="2"/>
  <c r="V135" i="2"/>
  <c r="S135" i="2"/>
  <c r="R135" i="2"/>
  <c r="V134" i="2"/>
  <c r="S134" i="2"/>
  <c r="R134" i="2"/>
  <c r="V133" i="2"/>
  <c r="V132" i="2"/>
  <c r="S132" i="2"/>
  <c r="R132" i="2"/>
  <c r="V131" i="2"/>
  <c r="S131" i="2"/>
  <c r="R131" i="2"/>
  <c r="V130" i="2"/>
  <c r="S130" i="2"/>
  <c r="R130" i="2"/>
  <c r="V129" i="2"/>
  <c r="S129" i="2"/>
  <c r="R129" i="2"/>
  <c r="V128" i="2"/>
  <c r="S128" i="2"/>
  <c r="R128" i="2"/>
  <c r="V127" i="2"/>
  <c r="R127" i="2"/>
  <c r="V126" i="2"/>
  <c r="R126" i="2"/>
  <c r="V125" i="2"/>
  <c r="S125" i="2"/>
  <c r="R125" i="2"/>
  <c r="V124" i="2"/>
  <c r="S124" i="2"/>
  <c r="R124" i="2"/>
  <c r="V123" i="2"/>
  <c r="S123" i="2"/>
  <c r="R123" i="2"/>
  <c r="V121" i="2"/>
  <c r="S121" i="2"/>
  <c r="R121" i="2"/>
  <c r="V116" i="2"/>
  <c r="R116" i="2"/>
  <c r="V115" i="2"/>
  <c r="R115" i="2"/>
  <c r="V114" i="2"/>
  <c r="R114" i="2"/>
  <c r="V113" i="2"/>
  <c r="R113" i="2"/>
  <c r="V112" i="2"/>
  <c r="R112" i="2"/>
  <c r="V111" i="2"/>
  <c r="R111" i="2"/>
  <c r="V110" i="2"/>
  <c r="R110" i="2"/>
  <c r="V109" i="2"/>
  <c r="R109" i="2"/>
  <c r="V108" i="2"/>
  <c r="R108" i="2"/>
  <c r="V107" i="2"/>
  <c r="S107" i="2"/>
  <c r="R107" i="2"/>
  <c r="V106" i="2"/>
  <c r="S106" i="2"/>
  <c r="R106" i="2"/>
  <c r="V105" i="2"/>
  <c r="S105" i="2"/>
  <c r="R105" i="2"/>
  <c r="V104" i="2"/>
  <c r="S104" i="2"/>
  <c r="R104" i="2"/>
  <c r="V103" i="2"/>
  <c r="S103" i="2"/>
  <c r="R103" i="2"/>
  <c r="V102" i="2"/>
  <c r="R102" i="2"/>
  <c r="V89" i="2"/>
  <c r="S89" i="2"/>
  <c r="R89" i="2"/>
  <c r="V88" i="2"/>
  <c r="S88" i="2"/>
  <c r="R88" i="2"/>
  <c r="V87" i="2"/>
  <c r="S87" i="2"/>
  <c r="R87" i="2"/>
  <c r="V86" i="2"/>
  <c r="S86" i="2"/>
  <c r="R86" i="2"/>
  <c r="V85" i="2"/>
  <c r="S85" i="2"/>
  <c r="R85" i="2"/>
  <c r="V80" i="2"/>
  <c r="R80" i="2"/>
  <c r="V79" i="2"/>
  <c r="R79" i="2"/>
  <c r="V78" i="2"/>
  <c r="S78" i="2"/>
  <c r="R78" i="2"/>
  <c r="V77" i="2"/>
  <c r="S77" i="2"/>
  <c r="R77" i="2"/>
  <c r="V74" i="2"/>
  <c r="R74" i="2"/>
  <c r="V72" i="2"/>
  <c r="S72" i="2"/>
  <c r="R72" i="2"/>
  <c r="V71" i="2"/>
  <c r="S71" i="2"/>
  <c r="R71" i="2"/>
  <c r="V66" i="2"/>
  <c r="V44" i="2"/>
  <c r="S44" i="2"/>
  <c r="R44" i="2"/>
  <c r="V43" i="2"/>
  <c r="S43" i="2"/>
  <c r="R43" i="2"/>
  <c r="V42" i="2"/>
  <c r="S42" i="2"/>
  <c r="R42" i="2"/>
  <c r="V8" i="2"/>
  <c r="S8" i="2"/>
  <c r="R8" i="2"/>
  <c r="V2" i="2"/>
  <c r="S2" i="2"/>
  <c r="R2" i="2"/>
  <c r="V215" i="15"/>
  <c r="S215" i="15"/>
  <c r="R215" i="15"/>
  <c r="V214" i="15"/>
  <c r="S214" i="15"/>
  <c r="R214" i="15"/>
  <c r="V213" i="15"/>
  <c r="S213" i="15"/>
  <c r="R213" i="15"/>
  <c r="V212" i="15"/>
  <c r="R212" i="15"/>
  <c r="V211" i="15"/>
  <c r="S211" i="15"/>
  <c r="R211" i="15"/>
  <c r="V210" i="15"/>
  <c r="S210" i="15"/>
  <c r="R210" i="15"/>
  <c r="V209" i="15"/>
  <c r="S209" i="15"/>
  <c r="R209" i="15"/>
  <c r="V208" i="15"/>
  <c r="R208" i="15"/>
  <c r="V207" i="15"/>
  <c r="R207" i="15"/>
  <c r="V206" i="15"/>
  <c r="R206" i="15"/>
  <c r="V205" i="15"/>
  <c r="R205" i="15"/>
  <c r="V204" i="15"/>
  <c r="R204" i="15"/>
  <c r="V203" i="15"/>
  <c r="R203" i="15"/>
  <c r="V202" i="15"/>
  <c r="S202" i="15"/>
  <c r="R202" i="15"/>
  <c r="V201" i="15"/>
  <c r="S201" i="15"/>
  <c r="R201" i="15"/>
  <c r="V200" i="15"/>
  <c r="S200" i="15"/>
  <c r="R200" i="15"/>
  <c r="V199" i="15"/>
  <c r="S199" i="15"/>
  <c r="R199" i="15"/>
  <c r="V198" i="15"/>
  <c r="S198" i="15"/>
  <c r="R198" i="15"/>
  <c r="V197" i="15"/>
  <c r="S197" i="15"/>
  <c r="R197" i="15"/>
  <c r="V196" i="15"/>
  <c r="S196" i="15"/>
  <c r="R196" i="15"/>
  <c r="V195" i="15"/>
  <c r="S195" i="15"/>
  <c r="R195" i="15"/>
  <c r="V194" i="15"/>
  <c r="R194" i="15"/>
  <c r="V193" i="15"/>
  <c r="S193" i="15"/>
  <c r="R193" i="15"/>
  <c r="V192" i="15"/>
  <c r="S192" i="15"/>
  <c r="R192" i="15"/>
  <c r="V191" i="15"/>
  <c r="S191" i="15"/>
  <c r="R191" i="15"/>
  <c r="V190" i="15"/>
  <c r="R190" i="15"/>
  <c r="V189" i="15"/>
  <c r="V188" i="15"/>
  <c r="V187" i="15"/>
  <c r="S187" i="15"/>
  <c r="R187" i="15"/>
  <c r="V186" i="15"/>
  <c r="S186" i="15"/>
  <c r="R186" i="15"/>
  <c r="V185" i="15"/>
  <c r="S185" i="15"/>
  <c r="R185" i="15"/>
  <c r="V184" i="15"/>
  <c r="S184" i="15"/>
  <c r="R184" i="15"/>
  <c r="V183" i="15"/>
  <c r="S183" i="15"/>
  <c r="R183" i="15"/>
  <c r="V182" i="15"/>
  <c r="S182" i="15"/>
  <c r="R182" i="15"/>
  <c r="V181" i="15"/>
  <c r="S181" i="15"/>
  <c r="R181" i="15"/>
  <c r="V180" i="15"/>
  <c r="S180" i="15"/>
  <c r="R180" i="15"/>
  <c r="V179" i="15"/>
  <c r="S179" i="15"/>
  <c r="R179" i="15"/>
  <c r="V178" i="15"/>
  <c r="R178" i="15"/>
  <c r="V177" i="15"/>
  <c r="R177" i="15"/>
  <c r="V176" i="15"/>
  <c r="R176" i="15"/>
  <c r="V175" i="15"/>
  <c r="R175" i="15"/>
  <c r="V174" i="15"/>
  <c r="R174" i="15"/>
  <c r="V173" i="15"/>
  <c r="R173" i="15"/>
  <c r="V172" i="15"/>
  <c r="S172" i="15"/>
  <c r="R172" i="15"/>
  <c r="V171" i="15"/>
  <c r="S171" i="15"/>
  <c r="R171" i="15"/>
  <c r="V170" i="15"/>
  <c r="V169" i="15"/>
  <c r="S169" i="15"/>
  <c r="R169" i="15"/>
  <c r="V168" i="15"/>
  <c r="S168" i="15"/>
  <c r="R168" i="15"/>
  <c r="V167" i="15"/>
  <c r="S167" i="15"/>
  <c r="R167" i="15"/>
  <c r="V166" i="15"/>
  <c r="R166" i="15"/>
  <c r="V165" i="15"/>
  <c r="S165" i="15"/>
  <c r="R165" i="15"/>
  <c r="V164" i="15"/>
  <c r="S164" i="15"/>
  <c r="R164" i="15"/>
  <c r="V163" i="15"/>
  <c r="S163" i="15"/>
  <c r="R163" i="15"/>
  <c r="V162" i="15"/>
  <c r="S162" i="15"/>
  <c r="R162" i="15"/>
  <c r="V161" i="15"/>
  <c r="S161" i="15"/>
  <c r="R161" i="15"/>
  <c r="V160" i="15"/>
  <c r="S160" i="15"/>
  <c r="R160" i="15"/>
  <c r="V159" i="15"/>
  <c r="S159" i="15"/>
  <c r="R159" i="15"/>
  <c r="V158" i="15"/>
  <c r="S158" i="15"/>
  <c r="R158" i="15"/>
  <c r="V157" i="15"/>
  <c r="V156" i="15"/>
  <c r="V155" i="15"/>
  <c r="V154" i="15"/>
  <c r="S154" i="15"/>
  <c r="R154" i="15"/>
  <c r="V153" i="15"/>
  <c r="S153" i="15"/>
  <c r="R153" i="15"/>
  <c r="V152" i="15"/>
  <c r="S152" i="15"/>
  <c r="R152" i="15"/>
  <c r="V151" i="15"/>
  <c r="S151" i="15"/>
  <c r="R151" i="15"/>
  <c r="V150" i="15"/>
  <c r="S150" i="15"/>
  <c r="R150" i="15"/>
  <c r="V149" i="15"/>
  <c r="S149" i="15"/>
  <c r="R149" i="15"/>
  <c r="V148" i="15"/>
  <c r="S148" i="15"/>
  <c r="R148" i="15"/>
  <c r="V147" i="15"/>
  <c r="S147" i="15"/>
  <c r="R147" i="15"/>
  <c r="V146" i="15"/>
  <c r="S146" i="15"/>
  <c r="R146" i="15"/>
  <c r="V145" i="15"/>
  <c r="R145" i="15"/>
  <c r="V144" i="15"/>
  <c r="R144" i="15"/>
  <c r="V143" i="15"/>
  <c r="S143" i="15"/>
  <c r="R143" i="15"/>
  <c r="V142" i="15"/>
  <c r="R142" i="15"/>
  <c r="V141" i="15"/>
  <c r="R141" i="15"/>
  <c r="V140" i="15"/>
  <c r="R140" i="15"/>
  <c r="V139" i="15"/>
  <c r="R139" i="15"/>
  <c r="V138" i="15"/>
  <c r="S138" i="15"/>
  <c r="R138" i="15"/>
  <c r="V137" i="15"/>
  <c r="S137" i="15"/>
  <c r="R137" i="15"/>
  <c r="V136" i="15"/>
  <c r="S136" i="15"/>
  <c r="R136" i="15"/>
  <c r="V135" i="15"/>
  <c r="S135" i="15"/>
  <c r="R135" i="15"/>
  <c r="V134" i="15"/>
  <c r="S134" i="15"/>
  <c r="R134" i="15"/>
  <c r="V133" i="15"/>
  <c r="S133" i="15"/>
  <c r="R133" i="15"/>
  <c r="V132" i="15"/>
  <c r="V131" i="15"/>
  <c r="S131" i="15"/>
  <c r="R131" i="15"/>
  <c r="V130" i="15"/>
  <c r="S130" i="15"/>
  <c r="R130" i="15"/>
  <c r="V129" i="15"/>
  <c r="S129" i="15"/>
  <c r="R129" i="15"/>
  <c r="V128" i="15"/>
  <c r="S128" i="15"/>
  <c r="R128" i="15"/>
  <c r="V127" i="15"/>
  <c r="S127" i="15"/>
  <c r="R127" i="15"/>
  <c r="V126" i="15"/>
  <c r="R126" i="15"/>
  <c r="V125" i="15"/>
  <c r="R125" i="15"/>
  <c r="V124" i="15"/>
  <c r="S124" i="15"/>
  <c r="R124" i="15"/>
  <c r="V123" i="15"/>
  <c r="S123" i="15"/>
  <c r="R123" i="15"/>
  <c r="V122" i="15"/>
  <c r="S122" i="15"/>
  <c r="R122" i="15"/>
  <c r="V121" i="15"/>
  <c r="S121" i="15"/>
  <c r="R121" i="15"/>
  <c r="V120" i="15"/>
  <c r="S120" i="15"/>
  <c r="R120" i="15"/>
  <c r="V119" i="15"/>
  <c r="R119" i="15"/>
  <c r="V118" i="15"/>
  <c r="R118" i="15"/>
  <c r="V117" i="15"/>
  <c r="R117" i="15"/>
  <c r="V116" i="15"/>
  <c r="R116" i="15"/>
  <c r="V115" i="15"/>
  <c r="R115" i="15"/>
  <c r="V114" i="15"/>
  <c r="R114" i="15"/>
  <c r="V113" i="15"/>
  <c r="R113" i="15"/>
  <c r="V112" i="15"/>
  <c r="R112" i="15"/>
  <c r="V111" i="15"/>
  <c r="R111" i="15"/>
  <c r="V110" i="15"/>
  <c r="S110" i="15"/>
  <c r="R110" i="15"/>
  <c r="V109" i="15"/>
  <c r="S109" i="15"/>
  <c r="R109" i="15"/>
  <c r="V108" i="15"/>
  <c r="S108" i="15"/>
  <c r="R108" i="15"/>
  <c r="V107" i="15"/>
  <c r="S107" i="15"/>
  <c r="R107" i="15"/>
  <c r="V106" i="15"/>
  <c r="S106" i="15"/>
  <c r="R106" i="15"/>
  <c r="V105" i="15"/>
  <c r="S105" i="15"/>
  <c r="R105" i="15"/>
  <c r="V104" i="15"/>
  <c r="S104" i="15"/>
  <c r="R104" i="15"/>
  <c r="V103" i="15"/>
  <c r="S103" i="15"/>
  <c r="R103" i="15"/>
  <c r="V102" i="15"/>
  <c r="S102" i="15"/>
  <c r="R102" i="15"/>
  <c r="V101" i="15"/>
  <c r="R101" i="15"/>
  <c r="V100" i="15"/>
  <c r="R100" i="15"/>
  <c r="V99" i="15"/>
  <c r="R99" i="15"/>
  <c r="V98" i="15"/>
  <c r="R98" i="15"/>
  <c r="V97" i="15"/>
  <c r="S97" i="15"/>
  <c r="R97" i="15"/>
  <c r="V96" i="15"/>
  <c r="S96" i="15"/>
  <c r="R96" i="15"/>
  <c r="V95" i="15"/>
  <c r="S95" i="15"/>
  <c r="R95" i="15"/>
  <c r="V94" i="15"/>
  <c r="S94" i="15"/>
  <c r="R94" i="15"/>
  <c r="V93" i="15"/>
  <c r="S93" i="15"/>
  <c r="R93" i="15"/>
  <c r="V92" i="15"/>
  <c r="S92" i="15"/>
  <c r="R92" i="15"/>
  <c r="V91" i="15"/>
  <c r="S91" i="15"/>
  <c r="R91" i="15"/>
  <c r="V90" i="15"/>
  <c r="S90" i="15"/>
  <c r="R90" i="15"/>
  <c r="V89" i="15"/>
  <c r="S89" i="15"/>
  <c r="R89" i="15"/>
  <c r="V88" i="15"/>
  <c r="S88" i="15"/>
  <c r="R88" i="15"/>
  <c r="V87" i="15"/>
  <c r="S87" i="15"/>
  <c r="R87" i="15"/>
  <c r="V86" i="15"/>
  <c r="S86" i="15"/>
  <c r="R86" i="15"/>
  <c r="V85" i="15"/>
  <c r="S85" i="15"/>
  <c r="R85" i="15"/>
  <c r="V84" i="15"/>
  <c r="S84" i="15"/>
  <c r="R84" i="15"/>
  <c r="V83" i="15"/>
  <c r="S83" i="15"/>
  <c r="R83" i="15"/>
  <c r="V82" i="15"/>
  <c r="S82" i="15"/>
  <c r="R82" i="15"/>
  <c r="V81" i="15"/>
  <c r="S81" i="15"/>
  <c r="R81" i="15"/>
  <c r="V80" i="15"/>
  <c r="S80" i="15"/>
  <c r="R80" i="15"/>
  <c r="V79" i="15"/>
  <c r="R79" i="15"/>
  <c r="V78" i="15"/>
  <c r="R78" i="15"/>
  <c r="V77" i="15"/>
  <c r="S77" i="15"/>
  <c r="R77" i="15"/>
  <c r="V76" i="15"/>
  <c r="S76" i="15"/>
  <c r="R76" i="15"/>
  <c r="V75" i="15"/>
  <c r="R75" i="15"/>
  <c r="V74" i="15"/>
  <c r="R74" i="15"/>
  <c r="V73" i="15"/>
  <c r="S73" i="15"/>
  <c r="R73" i="15"/>
  <c r="V72" i="15"/>
  <c r="R72" i="15"/>
  <c r="V71" i="15"/>
  <c r="S71" i="15"/>
  <c r="R71" i="15"/>
  <c r="V70" i="15"/>
  <c r="S70" i="15"/>
  <c r="R70" i="15"/>
  <c r="V69" i="15"/>
  <c r="S69" i="15"/>
  <c r="R69" i="15"/>
  <c r="V68" i="15"/>
  <c r="V67" i="15"/>
  <c r="V66" i="15"/>
  <c r="V65" i="15"/>
  <c r="V64" i="15"/>
  <c r="V63" i="15"/>
  <c r="V62" i="15"/>
  <c r="V61" i="15"/>
  <c r="V60" i="15"/>
  <c r="V59" i="15"/>
  <c r="V58" i="15"/>
  <c r="S58" i="15"/>
  <c r="R58" i="15"/>
  <c r="V57" i="15"/>
  <c r="S57" i="15"/>
  <c r="R57" i="15"/>
  <c r="V56" i="15"/>
  <c r="S56" i="15"/>
  <c r="R56" i="15"/>
  <c r="V55" i="15"/>
  <c r="S55" i="15"/>
  <c r="R55" i="15"/>
  <c r="V54" i="15"/>
  <c r="S54" i="15"/>
  <c r="R54" i="15"/>
  <c r="V53" i="15"/>
  <c r="S53" i="15"/>
  <c r="R53" i="15"/>
  <c r="V52" i="15"/>
  <c r="S52" i="15"/>
  <c r="R52" i="15"/>
  <c r="V51" i="15"/>
  <c r="S51" i="15"/>
  <c r="R51" i="15"/>
  <c r="V50" i="15"/>
  <c r="S50" i="15"/>
  <c r="R50" i="15"/>
  <c r="V49" i="15"/>
  <c r="S49" i="15"/>
  <c r="R49" i="15"/>
  <c r="V48" i="15"/>
  <c r="R48" i="15"/>
  <c r="V47" i="15"/>
  <c r="S47" i="15"/>
  <c r="R47" i="15"/>
  <c r="V46" i="15"/>
  <c r="S46" i="15"/>
  <c r="R46" i="15"/>
  <c r="V45" i="15"/>
  <c r="R45" i="15"/>
  <c r="V44" i="15"/>
  <c r="S44" i="15"/>
  <c r="R44" i="15"/>
  <c r="V43" i="15"/>
  <c r="S43" i="15"/>
  <c r="R43" i="15"/>
  <c r="V42" i="15"/>
  <c r="S42" i="15"/>
  <c r="R42" i="15"/>
  <c r="V41" i="15"/>
  <c r="S41" i="15"/>
  <c r="R41" i="15"/>
  <c r="V40" i="15"/>
  <c r="S40" i="15"/>
  <c r="R40" i="15"/>
  <c r="V39" i="15"/>
  <c r="R39" i="15"/>
  <c r="V38" i="15"/>
  <c r="S38" i="15"/>
  <c r="R38" i="15"/>
  <c r="V37" i="15"/>
  <c r="S37" i="15"/>
  <c r="R37" i="15"/>
  <c r="V36" i="15"/>
  <c r="S36" i="15"/>
  <c r="R36" i="15"/>
  <c r="V35" i="15"/>
  <c r="S35" i="15"/>
  <c r="R35" i="15"/>
  <c r="V34" i="15"/>
  <c r="S34" i="15"/>
  <c r="R34" i="15"/>
  <c r="V33" i="15"/>
  <c r="S33" i="15"/>
  <c r="R33" i="15"/>
  <c r="V32" i="15"/>
  <c r="S32" i="15"/>
  <c r="R32" i="15"/>
  <c r="V31" i="15"/>
  <c r="S31" i="15"/>
  <c r="R31" i="15"/>
  <c r="V30" i="15"/>
  <c r="S30" i="15"/>
  <c r="R30" i="15"/>
  <c r="V29" i="15"/>
  <c r="S29" i="15"/>
  <c r="R29" i="15"/>
  <c r="V28" i="15"/>
  <c r="S28" i="15"/>
  <c r="R28" i="15"/>
  <c r="V27" i="15"/>
  <c r="S27" i="15"/>
  <c r="R27" i="15"/>
  <c r="V26" i="15"/>
  <c r="S26" i="15"/>
  <c r="R26" i="15"/>
  <c r="V25" i="15"/>
  <c r="S25" i="15"/>
  <c r="R25" i="15"/>
  <c r="V24" i="15"/>
  <c r="S24" i="15"/>
  <c r="R24" i="15"/>
  <c r="V23" i="15"/>
  <c r="S23" i="15"/>
  <c r="R23" i="15"/>
  <c r="V22" i="15"/>
  <c r="S22" i="15"/>
  <c r="R22" i="15"/>
  <c r="V21" i="15"/>
  <c r="S21" i="15"/>
  <c r="R21" i="15"/>
  <c r="V20" i="15"/>
  <c r="S20" i="15"/>
  <c r="R20" i="15"/>
  <c r="V19" i="15"/>
  <c r="S19" i="15"/>
  <c r="R19" i="15"/>
  <c r="V18" i="15"/>
  <c r="S18" i="15"/>
  <c r="R18" i="15"/>
  <c r="V17" i="15"/>
  <c r="S17" i="15"/>
  <c r="R17" i="15"/>
  <c r="V16" i="15"/>
  <c r="R16" i="15"/>
  <c r="V15" i="15"/>
  <c r="S15" i="15"/>
  <c r="R15" i="15"/>
  <c r="V14" i="15"/>
  <c r="S14" i="15"/>
  <c r="R14" i="15"/>
  <c r="V13" i="15"/>
  <c r="S13" i="15"/>
  <c r="R13" i="15"/>
  <c r="V12" i="15"/>
  <c r="S12" i="15"/>
  <c r="R12" i="15"/>
  <c r="V11" i="15"/>
  <c r="R11" i="15"/>
  <c r="V10" i="15"/>
  <c r="S10" i="15"/>
  <c r="R10" i="15"/>
  <c r="V9" i="15"/>
  <c r="S9" i="15"/>
  <c r="R9" i="15"/>
  <c r="V8" i="15"/>
  <c r="S8" i="15"/>
  <c r="R8" i="15"/>
  <c r="V7" i="15"/>
  <c r="S7" i="15"/>
  <c r="R7" i="15"/>
  <c r="V6" i="15"/>
  <c r="R6" i="15"/>
  <c r="V5" i="15"/>
  <c r="S5" i="15"/>
  <c r="R5" i="15"/>
  <c r="V4" i="15"/>
  <c r="V3" i="15"/>
  <c r="S3" i="15"/>
  <c r="R3" i="15"/>
  <c r="V2" i="15"/>
  <c r="S2" i="15"/>
  <c r="R2" i="15"/>
</calcChain>
</file>

<file path=xl/connections.xml><?xml version="1.0" encoding="utf-8"?>
<connections xmlns="http://schemas.openxmlformats.org/spreadsheetml/2006/main">
  <connection id="1" sourceFile="\\sef.sc.gov.br\DFS\Dior\Dior-Sef\GEPLA\PPA 2016-2019\Cadastro de Indicadores PPA 2016-2019\Cópia de 01-Indicadores_Geral-2.xlsx" keepAlive="1" name="Cópia de 01-Indicadores_Geral-2" type="5" refreshedVersion="0" new="1" background="1">
    <dbPr connection="Provider=Microsoft.ACE.OLEDB.12.0;Password=&quot;&quot;;User ID=Admin;Data Source=\\sef.sc.gov.br\DFS\Dior\Dior-Sef\GEPLA\PPA 2016-2019\Cadastro de Indicadores PPA 2016-2019\Cópia de 01-Indicadores_Geral-2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RELATORIO$" commandType="3"/>
  </connection>
  <connection id="2" sourceFile="\\sef.sc.gov.br\DFS\Dior\Dior-Sef\GEPLA\PPA 2016-2019\Cadastro de Indicadores PPA 2016-2019\Cópia de 01-Indicadores_Geral-2.xlsx" odcFile="C:\Users\jcruz\Documents\Minhas fontes de dados\Cópia de 01-Indicadores_Geral-2 RELATORIO$.odc" keepAlive="1" name="Cópia de 01-Indicadores_Geral-2 RELATORIO$" type="5" refreshedVersion="0" new="1" background="1">
    <dbPr connection="Provider=Microsoft.ACE.OLEDB.12.0;Password=&quot;&quot;;User ID=Admin;Data Source=\\sef.sc.gov.br\DFS\Dior\Dior-Sef\GEPLA\PPA 2016-2019\Cadastro de Indicadores PPA 2016-2019\Cópia de 01-Indicadores_Geral-2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RELATORIO$" commandType="3"/>
  </connection>
</connections>
</file>

<file path=xl/sharedStrings.xml><?xml version="1.0" encoding="utf-8"?>
<sst xmlns="http://schemas.openxmlformats.org/spreadsheetml/2006/main" count="6772" uniqueCount="779">
  <si>
    <t>Programa</t>
  </si>
  <si>
    <t>Objetivo</t>
  </si>
  <si>
    <t>Indicador</t>
  </si>
  <si>
    <t>Unidade de medida</t>
  </si>
  <si>
    <t>SEF</t>
  </si>
  <si>
    <t>Prover o Estado de recursos financeiros suficientes para o atendimento de serviços públicos e investimentos de qualidade, e gerir os recursos arrecadados visando à eficiência e eficácia de sua aplicação por meio e ações de fiscalização e de controle interno, provendo a transparência da gestão.</t>
  </si>
  <si>
    <t>Receita tributária total</t>
  </si>
  <si>
    <t>Benefícios financeiros efetivos decorrentes de ações de auditoria</t>
  </si>
  <si>
    <t>Meta Ano</t>
  </si>
  <si>
    <t>SAR</t>
  </si>
  <si>
    <t>300 - Qualidade de Vida no Campo e na Cidade</t>
  </si>
  <si>
    <t>Melhorar a infraestrutura do meio rural, pesqueiro e regularização de áreas produtivas.</t>
  </si>
  <si>
    <t>320 - Agricultura Familiar</t>
  </si>
  <si>
    <t>Fomentar a infraestrutura e tecnologia de produção nas propriedades rurais e pesqueiras.</t>
  </si>
  <si>
    <t>335 - Santa Catarina Rural</t>
  </si>
  <si>
    <t>Melhorar a competitividade dos produtos e serviços dos agricultores e pescadores.</t>
  </si>
  <si>
    <t>315 - Defesa Sanitária Agropecuária</t>
  </si>
  <si>
    <t>Promover a sanidade e bem-estar das populações animais e vegetais, seus produtos e subprodutos, a idoneidade dos insumos agropecuários, garantir aspectos higiênico-sanitários de segurança alimentar e preservar o meio ambiente.</t>
  </si>
  <si>
    <t>SDC</t>
  </si>
  <si>
    <t>730 - Prevenção e Preparação para Desastres</t>
  </si>
  <si>
    <t>unidade</t>
  </si>
  <si>
    <t>350 - Gestão de Recursos Hídricos</t>
  </si>
  <si>
    <t>731 - Gestão de Riscos e Redução de Desastres</t>
  </si>
  <si>
    <t>Identificar e analisar os riscos; Adotar medidas não estruturantes com implantação de planos preventivos de proteção e defesa civil; Informar e capacitar o público para prevenção e autodefesa.</t>
  </si>
  <si>
    <t>Coordenar e apoiar as ações de salvamento, assistência e reabilitação das cidades catarinenses, vítimas da ação de eventos adversos, com danos superiores a sua capacidade local de resposta. Promover o socorro e a assistência às pessoas afetadas por desastres, o restabelecimento das atividades essenciais e a recuperação dos danos causados, nos casos de situação de emergência e estado de calamidade pública.</t>
  </si>
  <si>
    <t>%</t>
  </si>
  <si>
    <t>Construir, implantar e pavimentar obras rodoviárias, ampliando a rede rodoviária pavimentada no Estado, de forma a propiciar melhores condições de conforto e trafegabilidade aos seus usuários.</t>
  </si>
  <si>
    <t>Conservar, operar, monitorar e melhorar todas as rodovias a cargo do Estado, permitindo dessa forma o tráfego seguro de veículos e a redução do número de acidentes, mortos e feridos por acidentes e os custos do transporte.</t>
  </si>
  <si>
    <t>km</t>
  </si>
  <si>
    <t>Aumentar a capacidade e reabilitar rodovias visando melhorar as condições de segurança e de trafegabilidade nas rodovias do Estado, reduzindo desta forma os custos de transporte.</t>
  </si>
  <si>
    <t>115 - Gestão do Sistema de Transporte Intermunicipal de Pessoas</t>
  </si>
  <si>
    <t>Buscar a competitividade da agricultura catarinense frente a mercados globalizados, adequando os produtos às exigências dos consumidores.</t>
  </si>
  <si>
    <t>Novas cultivares e tecnologias</t>
  </si>
  <si>
    <t>Promover a melhoria da qualidade de vida do meio rural e pesqueiro.</t>
  </si>
  <si>
    <t>R$</t>
  </si>
  <si>
    <t>APSFS</t>
  </si>
  <si>
    <t>150 - Modernização Portuária</t>
  </si>
  <si>
    <t>340 - Desenvolvimento Ambiental Sustentável</t>
  </si>
  <si>
    <t>810 - Comunicação do Poder Executivo</t>
  </si>
  <si>
    <t>SJC</t>
  </si>
  <si>
    <t>740 - Gestão do Sistema Prisional e Socioeducativo</t>
  </si>
  <si>
    <t>Aperfeiçoar a gestão das unidades prisionais visando reduzir os custos e aumentar os investimentos, melhorando assim, a qualidade dos serviços e aumentando o número de apenados e adolescentes trabalhando, estudando e reintegrados à sociedade.</t>
  </si>
  <si>
    <t>Taxa de reincidência</t>
  </si>
  <si>
    <t>750 - Expansão e Modernização do Sistema Prisional e Socioeducativo</t>
  </si>
  <si>
    <t>Reduzir o déficit de vagas no sistema prisional e socioeducativo e aperfeiçoar a segurança através de investimentos na construção e reforma de instalações físicas, aquisição e instalação de equipamentos e aquisição de viaturas.</t>
  </si>
  <si>
    <t>110 - Construção de Rodovias</t>
  </si>
  <si>
    <t>130 - Conservação e Segurança Rodoviária</t>
  </si>
  <si>
    <t>140 - Reabilitação e Aumento de Capacidade de Rodovias</t>
  </si>
  <si>
    <t>Cidasc</t>
  </si>
  <si>
    <t>310 - Agronegócio Competitivo</t>
  </si>
  <si>
    <t>Fomentar a capacidade competitiva das cadeias produtivas do agronegócio catarinense.</t>
  </si>
  <si>
    <t>MDIC, exportações de SC de jan-dez/2016, NCM 12019000 (soja, mesmo triturada, exceto para semeadura) e NCM 10059010 (milho em grão, exceto para semeadura) – meta: 0,5%a.a. de crescimento para cada ano do PPA 2016-2019.</t>
  </si>
  <si>
    <t>Garantir a sanidade animal, vegetal, a idoneidade dos insumos agropecuários e aspectos higiênico-sanitários dos alimentos.</t>
  </si>
  <si>
    <t>Fonte</t>
  </si>
  <si>
    <t>Desenvolver ações administrativas e financeiras visando garantir aos órgãos do Estado pessoal qualificado, comprometido e motivado à execução das políticas públicas a cargo do governo do Estado.</t>
  </si>
  <si>
    <t>Especificar a quantidade de estudos contratados de assessoria e consultoria especializados, que vise o pagamento dos benefícios previdenciários com segurança, para os atuais e futuros beneficiários, tais como: Avaliação Atuarial, compensação previdenciária, e outros assuntos pertinentes à área.</t>
  </si>
  <si>
    <t>Proporcionar o pagamento de aposentadorias, pensões e demais auxílios previdenciários, concedidos pelo Gestor Administrativo com segurança, para os atuais e futuros beneficiários.</t>
  </si>
  <si>
    <t>ENA</t>
  </si>
  <si>
    <t xml:space="preserve">825 - Formação de Gestores Públicos </t>
  </si>
  <si>
    <t>Capacitar e formar servidores nas três esferas de governo.</t>
  </si>
  <si>
    <t>Realizar pesquisas científicas aplicadas ao setor público.</t>
  </si>
  <si>
    <t>SSP</t>
  </si>
  <si>
    <t>nº de homicídios/100 mil habitantes*</t>
  </si>
  <si>
    <t>nº de latrocínios/100 mil habitantes*</t>
  </si>
  <si>
    <t>Número de roubos</t>
  </si>
  <si>
    <t>Número de furtos</t>
  </si>
  <si>
    <t>Número de armas apreendidas</t>
  </si>
  <si>
    <t>Quantidade de drogas apreendidas</t>
  </si>
  <si>
    <t>Número de prisões</t>
  </si>
  <si>
    <t>Prisões</t>
  </si>
  <si>
    <t>Ampliar programas, projetos e ações que permitam a participação voluntária da comunidade nas ações de Segurança Pública. (PROERD, CONSEG, Protetor Ambiental Mirim, Projeto Golfinho, Bombeiro Comunitário e Mirim)</t>
  </si>
  <si>
    <t>Número de programas, projetos e ações criadas</t>
  </si>
  <si>
    <t>Número de vistorias realizadas</t>
  </si>
  <si>
    <t>Número de projetos de sistema contra incêndio de edificação analisados</t>
  </si>
  <si>
    <t>Número de policiais submetidos a cursos</t>
  </si>
  <si>
    <t>Policiais submetidos a cursos</t>
  </si>
  <si>
    <t>nº de policiais militares existentes/100 mil habitantes*</t>
  </si>
  <si>
    <t>nº de policiais civis existentes/100 mil habitantes*</t>
  </si>
  <si>
    <t>nº de bombeiros militares existentes/100 mil habitantes*</t>
  </si>
  <si>
    <t>nº de servidores do IGP existentes/100 mil habitantes*</t>
  </si>
  <si>
    <t>Aumentar o número de agentes da segurança pública submetidos a cursos específicos em suas áreas de atuação.</t>
  </si>
  <si>
    <t>211 - Metrologia e Qualidade de Produtos e Serviços</t>
  </si>
  <si>
    <t>Número de verificações em instrumentos de medição</t>
  </si>
  <si>
    <t>Número de ensaios em produtos pré-medidos</t>
  </si>
  <si>
    <t>Número de ações fiscais em produtos regulamentados</t>
  </si>
  <si>
    <t>Número de verificações em empresas prestadoras de serviços</t>
  </si>
  <si>
    <t>SEA</t>
  </si>
  <si>
    <t>850 - Gestão de Pessoas</t>
  </si>
  <si>
    <t>Desenvolver ações administrativas e financeiras visando garantir aos órgãos do Estado, pessoal qualificado, comprometido e motivado à execução das políticas públicas a cargo do Governo do Estado.</t>
  </si>
  <si>
    <t>SIGRH</t>
  </si>
  <si>
    <t>870 - Pensões Especiais</t>
  </si>
  <si>
    <t>Número de pessoas beneficiadas no ano</t>
  </si>
  <si>
    <t>Garantir a inserção social de pessoas atingidas por moléstias graves definidas em lei, bem como atender demandas sociais ou individuais de projeção social, geradas por fatos extraordinários de repercussão estadual que exijam a intervenção do estado para manutenção da dignidade da pessoa humana.</t>
  </si>
  <si>
    <t>855 - Saúde Ocupacional</t>
  </si>
  <si>
    <t>Promover e manter, no ambiente laboral, elevado grau de qualidade de vida no trabalho, protegendo a saúde dos servidores, promovendo o bem-estar físico, mental e social, prevenindo e controlando acidentes e doenças através da redução dos riscos, contribuindo para a melhor qualidade de vida e o aumento da produtividade, através de sistemas e métodos de gestão.</t>
  </si>
  <si>
    <t>Valor Realizado</t>
  </si>
  <si>
    <t xml:space="preserve">Ano </t>
  </si>
  <si>
    <t xml:space="preserve">Exportação catarinense de milho e soja </t>
  </si>
  <si>
    <t xml:space="preserve">Certificações sanitárias de área/zona livre de doenças animais e pragas/doenças vegetais </t>
  </si>
  <si>
    <t>Pesquisas realizadas por ano</t>
  </si>
  <si>
    <t>ARESC</t>
  </si>
  <si>
    <t>230 - CTI - Fomento à Ciência, Tecnologia e Inovação</t>
  </si>
  <si>
    <t>Executar a política metrológica e da qualidade de produtos e serviços, visando a proteção do consumidor, a orientação para o consumo e a leal concorrência.</t>
  </si>
  <si>
    <t>IPREV</t>
  </si>
  <si>
    <t>(Retorno Social/receita líquida operacional)</t>
  </si>
  <si>
    <t xml:space="preserve">Média de projetos correntes aplicados por pesquisador </t>
  </si>
  <si>
    <t>(X projetos/X pesquisadores)</t>
  </si>
  <si>
    <t xml:space="preserve">Publicações aplicadas por pesquisador </t>
  </si>
  <si>
    <t>(X projetos/X publicações)</t>
  </si>
  <si>
    <t xml:space="preserve">Capacitação de agricultores e pescadores </t>
  </si>
  <si>
    <t>(Famílias capacitadas sem repetição / famílias atendidas pelas atividades de extensão sem repetição)</t>
  </si>
  <si>
    <t xml:space="preserve">Cobertura de atendimento a agricultores </t>
  </si>
  <si>
    <t>(Nº de famílias agricultoras atendidas sem repetição / nº total de famílias agricultoras)</t>
  </si>
  <si>
    <t>Participação de atividade de campo</t>
  </si>
  <si>
    <t xml:space="preserve"> ( Atividades realizadas a campo / total de atividades)</t>
  </si>
  <si>
    <t>Fórmula: IA = total de dias de afastamentos involuntários / (número de servidores lotados * dias úteis de trabalho) *100</t>
  </si>
  <si>
    <t>Índice de limite prudencial com o pagamento da folha estadual no ano</t>
  </si>
  <si>
    <t xml:space="preserve"> (% de gasto com a folha) (anual)</t>
  </si>
  <si>
    <t>Fórmula: Iad = Total de dias de LTS / (Número de Servidores lotados * Dias úteis de trabalho.</t>
  </si>
  <si>
    <t>Fórmula: TxAf = (número de servidores afastados/número de servidores lotados) x 100</t>
  </si>
  <si>
    <t>Fórmula: Índice de Duração (ID) = número de dias concedidos de LTS no ano/número de servidores lotados ativos</t>
  </si>
  <si>
    <t>Fórmula: nº de LTS concedida ano/número de servidores lotados ativos</t>
  </si>
  <si>
    <t>Acesso anual ao Portal de Transparência SC por ano</t>
  </si>
  <si>
    <t>830 - Gestão Fiscal e Financeira</t>
  </si>
  <si>
    <t>SOL</t>
  </si>
  <si>
    <t>650 - Desenvolvimento e Fortalecimento do Esporte e do Lazer</t>
  </si>
  <si>
    <t>Conselhos Municipais de Esporte</t>
  </si>
  <si>
    <t>Fundos Municipais de Esporte</t>
  </si>
  <si>
    <t>Percentual do volume de recursos investidos por manifestação esportiva</t>
  </si>
  <si>
    <t>[(Total gasto na referência – o total da meta)/total gasto na referência = taxa de crescimento]</t>
  </si>
  <si>
    <t>Taxa de crescimento de participação de atletas</t>
  </si>
  <si>
    <t>IBGE/SOL</t>
  </si>
  <si>
    <t>{[(Taxa de crescimento do município X peso) + (Taxa de Crescimento de Projetos Aprovados X Peso) + (Taxa de Valor Pago X Peso)] X 100} Obs. O valor total do peso deve ser igual a 1.</t>
  </si>
  <si>
    <t>(Rendimento/Educacional/Participação)</t>
  </si>
  <si>
    <t>SIGEF/SOL</t>
  </si>
  <si>
    <t>FESPORTE</t>
  </si>
  <si>
    <t>Promover o acesso, o desenvolvimento e a preservação de bens e das manifestações artísticas e culturais em todas as regiões do Estado.</t>
  </si>
  <si>
    <t>640 - Promoção do Turismo Catarinense</t>
  </si>
  <si>
    <t>Fomentar o desenvolvimento das atividades turísticas em todas as regiões do estado.</t>
  </si>
  <si>
    <t>FECAM/SIDEMS</t>
  </si>
  <si>
    <t>Infraero</t>
  </si>
  <si>
    <t>IPEA/RAIS</t>
  </si>
  <si>
    <t>CEMPRE/IBGE</t>
  </si>
  <si>
    <t>DPF/SC</t>
  </si>
  <si>
    <t>Mtur/Cadastur/SOL</t>
  </si>
  <si>
    <t>Fórmula</t>
  </si>
  <si>
    <t xml:space="preserve">Taxa de morte por afogamento </t>
  </si>
  <si>
    <t>(Nº de mortes por afogamento/100 mil habitantes)</t>
  </si>
  <si>
    <t>Código Programa</t>
  </si>
  <si>
    <t>Unidade Orçamentária</t>
  </si>
  <si>
    <t>706 - De Olho no Crime</t>
  </si>
  <si>
    <t xml:space="preserve">705 - Segurança Cidadã </t>
  </si>
  <si>
    <t>707 - Suporte Institucional Integrado</t>
  </si>
  <si>
    <t xml:space="preserve">708 - Valorização do Servidor </t>
  </si>
  <si>
    <t>Nome Programa</t>
  </si>
  <si>
    <t>Modernização Portuária</t>
  </si>
  <si>
    <t>Desenvolvimento Ambiental Sustentável</t>
  </si>
  <si>
    <t>Comunicação do Poder Executivo</t>
  </si>
  <si>
    <t>Agronegócio Competitivo</t>
  </si>
  <si>
    <t>Defesa Sanitária Agropecuária</t>
  </si>
  <si>
    <t>Formação de Gestores Públicos</t>
  </si>
  <si>
    <t>Defesa dos Interesses Sociais</t>
  </si>
  <si>
    <t>Metrologia e Qualidade de Produtos e Serviços</t>
  </si>
  <si>
    <t>Gestão de Pessoas</t>
  </si>
  <si>
    <t>Gestão Previdenciária</t>
  </si>
  <si>
    <t>Pensões Especiais</t>
  </si>
  <si>
    <t>Saúde Ocupacional</t>
  </si>
  <si>
    <t>Gestão Fiscal e Financeira</t>
  </si>
  <si>
    <t>Gestão do Sistema Prisional e Socioeducativo</t>
  </si>
  <si>
    <t>Expansão e Modernização do Sistema Prisional e Socioeducativo</t>
  </si>
  <si>
    <t>Desenvolvimento e Fortalecimento do Esporte e do Lazer</t>
  </si>
  <si>
    <t>Promoção do Turismo Catarinense</t>
  </si>
  <si>
    <t>De Olho no Crime</t>
  </si>
  <si>
    <t>Segurança Cidadã</t>
  </si>
  <si>
    <t>Suporte Institucional Integrado</t>
  </si>
  <si>
    <t>Valorização do Servidor</t>
  </si>
  <si>
    <t>Menor melhor</t>
  </si>
  <si>
    <t>Polarização</t>
  </si>
  <si>
    <t>CIDASC</t>
  </si>
  <si>
    <t>EPAGRI</t>
  </si>
  <si>
    <t>FAPESC</t>
  </si>
  <si>
    <t>IMETRO</t>
  </si>
  <si>
    <t>Número de servidores do IGP existentes/100 mil habitantes</t>
  </si>
  <si>
    <t>Número de bombeiros militares existentes/100 mil habitantes</t>
  </si>
  <si>
    <t>Número de policiais civis existentes/100 mil habitantes</t>
  </si>
  <si>
    <t>Número de policiais militares existentes/100 mil habitantes</t>
  </si>
  <si>
    <t>Percentual de investimento (despesa de capital)</t>
  </si>
  <si>
    <t>Percentual de autoria de homicídio apurado</t>
  </si>
  <si>
    <t>FCEE</t>
  </si>
  <si>
    <t>520 - Inclusão Social - Identificação e Eliminação de Barreiras</t>
  </si>
  <si>
    <t>Inclusão Social - Identificação e Eliminação de Barreiras</t>
  </si>
  <si>
    <t>Articular a implantação e implementação de serviços especializada em educação especial, na esfera público e privada, para o atendimento das necessidades das pessoas com deficiência, transtorno do espectro autista, transtorno do déficit de atenção/hiperatividade e altas habilidades/superdotação.</t>
  </si>
  <si>
    <t>Supervisão de Educação Especial/DEPE-FCEE, Estatística FCEE e SISGESC.</t>
  </si>
  <si>
    <t>SISGESC e Estatística.</t>
  </si>
  <si>
    <t>IBGE - Censo 2010 e Estimativa população 2016, Supervisão de Educação Especial/ DEPE - FCEE e Estatística FCEE.</t>
  </si>
  <si>
    <t>Supervisão de Educação Especial/DEPE-FCEE e Estatística FCEE.</t>
  </si>
  <si>
    <t>SISGESC e Estatística FCEE.</t>
  </si>
  <si>
    <t>Estatística FCEE</t>
  </si>
  <si>
    <t>Estatística FCEE e Supervisão de Educação Especial/DEPE-FCEE</t>
  </si>
  <si>
    <t>SDS</t>
  </si>
  <si>
    <t>342 - Revitalização da Economia Catarinense - PREC</t>
  </si>
  <si>
    <t>Revitalização da Economia Catarinense - PREC</t>
  </si>
  <si>
    <t>Tecnologia e Inovação para o Desenvolvimento Sustentável</t>
  </si>
  <si>
    <t>348 - Gestão Ambiental Estratégica</t>
  </si>
  <si>
    <t>Gestão Ambiental Estratégica</t>
  </si>
  <si>
    <t>Gestão de Recursos Hídricos</t>
  </si>
  <si>
    <t>no AEE(Atendimento Educacional Especializado) do Campus da FCEE e escolas da rede pública estadual de ensino.</t>
  </si>
  <si>
    <t xml:space="preserve">Número de pessoas com TDAH, entre 6 e 17 anos de idade atendidas </t>
  </si>
  <si>
    <t>no Campus da FCEEpelas instituições especializadas conveniadas com a FCEE.</t>
  </si>
  <si>
    <t>Número de pessoas com altas habilidades/superdotação, entre 6 e 17 anos de idade, atendidas</t>
  </si>
  <si>
    <t xml:space="preserve"> No AEE Atendimento Educacional Especializado do Campus da FCEE, nas instituições especializadas conveniadas com a FCEE e nas escolas da rede pública estadual de ensino.</t>
  </si>
  <si>
    <t xml:space="preserve">Número de pessoas com TEA, entre 18 e 59 anos de idade, atendidas </t>
  </si>
  <si>
    <t xml:space="preserve">no Campus da FCEE, pelas instituições especializadas conveniadas com a FCEE. </t>
  </si>
  <si>
    <t xml:space="preserve">Número de pessoas com TEA, entre 6 e 17 anos de idade, atendidas </t>
  </si>
  <si>
    <t>no Campus da FCEE, pelas instituições especializadas conveniadas com a FCEE e pelas escolas da rede pública estadual de ensino.</t>
  </si>
  <si>
    <t>CELESC</t>
  </si>
  <si>
    <t>160 - Geração de Energia Elétrica</t>
  </si>
  <si>
    <t>Geração de Energia Elétrica</t>
  </si>
  <si>
    <t>Transmissão de Energia</t>
  </si>
  <si>
    <t>DETER</t>
  </si>
  <si>
    <t>Gestão do Sistema de Transporte Intermunicipal de Pessoas</t>
  </si>
  <si>
    <t>Melhorar e modernizar o sistema de transporte intermunicipal de passageiros no estado de Santa Catarina</t>
  </si>
  <si>
    <t>Maior Melhor</t>
  </si>
  <si>
    <t>Meta Com Unidade</t>
  </si>
  <si>
    <t>Percentual de profissionais capacitados pela FCEE na área da educação especial</t>
  </si>
  <si>
    <t>Percentual de serviços especializados em educação especial assessorados por instituição, conveniadas com a FCEE</t>
  </si>
  <si>
    <t>Percentual de serviços especializados em educação especial assessorados por escolas da Rede Pública Estadual de ensino</t>
  </si>
  <si>
    <t>Percentual de crianças com deficiência intelectual, motora, visual e auditiva, entre 0 e 5 anos de idade, atendidas</t>
  </si>
  <si>
    <t xml:space="preserve"> No Campus da FCEE e pelas instituições especializadas conveniadas com a FCEE.</t>
  </si>
  <si>
    <t xml:space="preserve"> No Campus da FCEE, pelas instituições especializadas conveniadas com a FCEE e pelas escolas da rede pública estadual de ensino.</t>
  </si>
  <si>
    <t>Construção de Rodovias</t>
  </si>
  <si>
    <t>extensão pavim. por habitantes) (Rodovias federais + estaduais)(Km pavim/habitantes) x 103 (7.115,0 km / 6.910.553 hab) x 103</t>
  </si>
  <si>
    <t xml:space="preserve">Densidade de malha pavimentada </t>
  </si>
  <si>
    <t>Mortes por acidentes de trânsito em rodovias estaduais/100mil habitantes</t>
  </si>
  <si>
    <t>Menor Melhor</t>
  </si>
  <si>
    <t>Reabilitação e Aumento de Capacidade de Rodovias</t>
  </si>
  <si>
    <t>Km de rodovias estaduais duplicadas</t>
  </si>
  <si>
    <t>DPE</t>
  </si>
  <si>
    <t>Ampliar o acesso à assistência jurídica e integral e gratuito.</t>
  </si>
  <si>
    <t>745 - Fortalecendo Direitos</t>
  </si>
  <si>
    <t>Índice de municípios beneficiados pela DPESC</t>
  </si>
  <si>
    <t>Índice de atribuições (varas judiciais) abrangidas pela DPESC</t>
  </si>
  <si>
    <t>SES</t>
  </si>
  <si>
    <t>400 - Gestão do SUS</t>
  </si>
  <si>
    <t>Gestão do SUS</t>
  </si>
  <si>
    <t xml:space="preserve">O programa de Gestão do SUS tem como objetivos promover a qualificação dos trabalhadores do sistema único de saúde, fortalecer a atuação dos órgãos de controle social sobre as ações em saúde, provocar a cooperação entre  a Secretaria de Estado da Saúde e o poder judiciário nas demandas em saúde, desenvolver o programa de estágio e fomentar a pesquisa em saúde.  </t>
  </si>
  <si>
    <t>Número de profissionais formados e/ou qualificados anualmente pela Secretaria de Estado da Saúde de Santa Catarina</t>
  </si>
  <si>
    <t>410 - Vigilância em Saúde</t>
  </si>
  <si>
    <t>Vigilância em Saúde</t>
  </si>
  <si>
    <t xml:space="preserve">Proporção de vacinas selecionadas do Calendário Nacional de Vacinação para crianças menores de dois anos de idade </t>
  </si>
  <si>
    <t>Pentavalente (3ª dose), Pneumocócica 10-valente (2ª dose), Poliomielite (3ª dose) e Tríplice viral (1ª dose) - com cobertura vacinal preconizada</t>
  </si>
  <si>
    <t>Ministério da Saúde- Sistema de Informação do Programa Nacional de Imunização - SIPNI</t>
  </si>
  <si>
    <t xml:space="preserve">Dados da Diretoria de educação Permanente da Secretaria de Estado da Saúde </t>
  </si>
  <si>
    <t>Proporção de casos de doenças de notificação compulsória imediata (DNCI) encerrados em até 60 dias após notificação.</t>
  </si>
  <si>
    <t xml:space="preserve">Ministério da Saúde/ Sistema de Informação SINAN-Sistema Nacional de Agravos de Notificação </t>
  </si>
  <si>
    <t>Número de casos novos de sífilis congênita em menores de um ano de idade</t>
  </si>
  <si>
    <t>420 - Atenção Básica</t>
  </si>
  <si>
    <t>Atenção Básica</t>
  </si>
  <si>
    <t>Proporção de internações por condições sensíveis à Atenção Básica (ICSAB)</t>
  </si>
  <si>
    <t>Número de Núcleos de Apoio à Saúde da Família (NASF)</t>
  </si>
  <si>
    <t>Ministério da Saúde- Sistema de Informação de Internação Hospitalar -SIH/SUS</t>
  </si>
  <si>
    <t>Secretaria de Estado da Saúde/ Atenção Básica</t>
  </si>
  <si>
    <t>Atender integralmente a população/usuários nos serviços de alta e média complexidade em todas as regiões, de forma equânime quanto ao tempo, serviços disponíveis e qualidade, de forma humanizada e em consonância com os princípios do SUS.</t>
  </si>
  <si>
    <t>Promover a atenção à saúde da população, mediante a adoção de medidas que contribuam para sua qualidade de vida.</t>
  </si>
  <si>
    <t>440 - Assistência Farmacêutica</t>
  </si>
  <si>
    <t>Assistência Farmacêutica</t>
  </si>
  <si>
    <t>Proporção de internações reguladas</t>
  </si>
  <si>
    <t>SISREG</t>
  </si>
  <si>
    <t>Proporção de procedimentos ambulatoriais e hospitalares regulados</t>
  </si>
  <si>
    <t>SISMEDEX</t>
  </si>
  <si>
    <r>
      <t xml:space="preserve">Percentual de pessoas </t>
    </r>
    <r>
      <rPr>
        <sz val="11"/>
        <color rgb="FF000000"/>
        <rFont val="Calibri"/>
        <family val="2"/>
        <scheme val="minor"/>
      </rPr>
      <t xml:space="preserve">com deficiência intelectual, motora, visual e auditiva, </t>
    </r>
    <r>
      <rPr>
        <sz val="11"/>
        <color theme="1"/>
        <rFont val="Calibri"/>
        <family val="2"/>
        <scheme val="minor"/>
      </rPr>
      <t>entre 6 e 17 anos de idade, atendidas</t>
    </r>
  </si>
  <si>
    <r>
      <t xml:space="preserve">Número de pessoas </t>
    </r>
    <r>
      <rPr>
        <sz val="11"/>
        <color rgb="FF000000"/>
        <rFont val="Calibri"/>
        <family val="2"/>
        <scheme val="minor"/>
      </rPr>
      <t xml:space="preserve">com deficiência intelectual, motora, visual e auditiva, </t>
    </r>
    <r>
      <rPr>
        <sz val="11"/>
        <color theme="1"/>
        <rFont val="Calibri"/>
        <family val="2"/>
        <scheme val="minor"/>
      </rPr>
      <t xml:space="preserve">entre 18 e 59 anos de idade, atendidas </t>
    </r>
  </si>
  <si>
    <t>Qualidade de Vida no Campo e na Cidade</t>
  </si>
  <si>
    <t>Percentual de crescimento na melhoria da infraestrutura no meio rural</t>
  </si>
  <si>
    <t xml:space="preserve">Variável A - Nº de jovens capacitados = 328
Variável B - Nº de Monitores capacitados = 39
Variável C - Nº de acesso que utilizam TC Beija – Flor = 167.180
Variável D - Nº de lotes regularizados = 640
FÓRMULA = {[(Variável A - Meta Variável A) / Variável A] x 0,15 + [(Variável B - Meta Variável B) / Variável B] x 0,15 + [(Variável C - Meta Variável C) / Variável C] x 0,20 + [(Variável D - Meta Variável D) / Variável D] x 0,50} *100%
</t>
  </si>
  <si>
    <t>Número de monitoramentos de parques aquícolas</t>
  </si>
  <si>
    <t>Número de animais abatidos</t>
  </si>
  <si>
    <t>Santa Catarina Rural</t>
  </si>
  <si>
    <t>Agricultura Familiar</t>
  </si>
  <si>
    <t>SC Rural</t>
  </si>
  <si>
    <t>SED</t>
  </si>
  <si>
    <t>610 - Educação Básica com Qualidade e Equidade</t>
  </si>
  <si>
    <t>Educação Básica com Qualidade e Equidade</t>
  </si>
  <si>
    <t>Oferecer educação básica com qualidade e equidade para todos os cidadãos catarinenses, assegurando o direito à aprendizagem neste nível de ensino, em idade adequada, promovendo a melhoria dos indicadores educacionais da rede estadual.</t>
  </si>
  <si>
    <t>INEP</t>
  </si>
  <si>
    <t>IBGE/PNAD</t>
  </si>
  <si>
    <t>Percentual de jovens de 16 anos de idade que concluíram o ensino fundamental</t>
  </si>
  <si>
    <t>Taxa bruta de atendimento à população de 15 a 17 anos de idade</t>
  </si>
  <si>
    <t>Taxa líquida no ensino médio</t>
  </si>
  <si>
    <t>623 - Gestão Democrática da Educação</t>
  </si>
  <si>
    <t>Gestão Democrática da Educação</t>
  </si>
  <si>
    <t>Recursos transferidos às escolas por meio do CPESC</t>
  </si>
  <si>
    <t>Percentual de escolas que participam da nova forma de escolha dos gestores escolares da rede estadual de ensino</t>
  </si>
  <si>
    <t>SED-DIAF/SC</t>
  </si>
  <si>
    <t>Sigla</t>
  </si>
  <si>
    <t>Administração do Porto de São Francisco do Sul</t>
  </si>
  <si>
    <t>Secretaria de Estado da Infraestrutura</t>
  </si>
  <si>
    <t>Instituto de Metrologia de Santa Catarina</t>
  </si>
  <si>
    <t>Empresa de Pesquisa Agropecuária e Extensão Rural</t>
  </si>
  <si>
    <t>Cia Integrada de Desenvolvimento Agrícola</t>
  </si>
  <si>
    <t>Secretaria de Estado da Educação</t>
  </si>
  <si>
    <t>Secretaria de Estado da Agricultura e da Pesca</t>
  </si>
  <si>
    <t>Secretaria de Estado de Desenvolvimento Sustentável</t>
  </si>
  <si>
    <t>Fundação Catarinense de Educação Especial</t>
  </si>
  <si>
    <t>Secretaria de Estado da Segurança Pública</t>
  </si>
  <si>
    <t>Secretaria de Estado de Justiça e Cidadania</t>
  </si>
  <si>
    <t>Secretaria de Estado da Fazenda</t>
  </si>
  <si>
    <t>Fundação Escola de Governo</t>
  </si>
  <si>
    <t>Instituto de Previdência do Estado</t>
  </si>
  <si>
    <t>Defensoria Pública do Estado</t>
  </si>
  <si>
    <t>Secretaria de Estado da Saúde</t>
  </si>
  <si>
    <t>Agência de Regulação de Serviços Públicos de Santa Catarina</t>
  </si>
  <si>
    <t>Departamento de Transportes e Terminais</t>
  </si>
  <si>
    <t>625 - Valorização dos Profissionais da Educação</t>
  </si>
  <si>
    <t>Valorização dos Profissionais da Educação</t>
  </si>
  <si>
    <t>Razão entre o salário médio de professores da educação básica da rede pública (não federal) e o salário médio de não professores, com escolaridade equivalente</t>
  </si>
  <si>
    <t>Percentual de professores ACTs na rede estadual de ensino</t>
  </si>
  <si>
    <t>Percentual de profissionais de educação da rede estadual que se afastaram para fazer pós-graduação</t>
  </si>
  <si>
    <t>SED-DIGP/SC</t>
  </si>
  <si>
    <t xml:space="preserve">626 - Redução das Desigualdades e Valorização da Diversidade </t>
  </si>
  <si>
    <t xml:space="preserve">Redução das Desigualdades e Valorização da Diversidade </t>
  </si>
  <si>
    <r>
      <t xml:space="preserve">Reduzir as desigualdades educacionais e valorizar a diversidade promovendo a equidade na </t>
    </r>
    <r>
      <rPr>
        <sz val="11"/>
        <color theme="1"/>
        <rFont val="Calibri"/>
        <family val="2"/>
        <scheme val="minor"/>
      </rPr>
      <t>educação básica.</t>
    </r>
  </si>
  <si>
    <t>Percentual da população de 4 a 17 anos com deficiência que frequenta a escola</t>
  </si>
  <si>
    <t>Taxa de alfabetização da população de 15 anos ou mais de idade</t>
  </si>
  <si>
    <t>Taxa de analfabetismo funcional da população de 15 anos ou mais de idade</t>
  </si>
  <si>
    <t>Escolaridade média da população de 18 a 29 anos de idade</t>
  </si>
  <si>
    <t>Escolaridade média da população de 18 a 29 anos residente na área rural</t>
  </si>
  <si>
    <t>Escolaridade média da população de 18 a 29 anos pertencente aos 25% mais pobres (renda domiciliar per capita)</t>
  </si>
  <si>
    <t>Razão entre a escolaridade média de negros e não negros na faixa etária de 18 a 29 anos</t>
  </si>
  <si>
    <t>Anos de Estudo</t>
  </si>
  <si>
    <t>IBGE/Censo Demográfico</t>
  </si>
  <si>
    <t>627 - Acesso à Educação Superior</t>
  </si>
  <si>
    <t>Acesso à Educação Superior</t>
  </si>
  <si>
    <t>Contribuir para a elevação do acesso e da permanência na educação superior, com ênfase na superação das desigualdades econômicas e sociais.</t>
  </si>
  <si>
    <t>Total de investimentos no UNIEDU</t>
  </si>
  <si>
    <t>SED - DIPE/SC</t>
  </si>
  <si>
    <t>FATMA</t>
  </si>
  <si>
    <t>Fundação do Meio Ambiente</t>
  </si>
  <si>
    <t>Garantir a sustentabilidade dos diversos ecossistemas em sua integração para o desenvolvimento sustentado; melhorar a gestão e a qualidade ambiental e promover a conservação e o uso sustentável dos recursos naturais, com ênfase na promoção da educação ambiental.</t>
  </si>
  <si>
    <t>Educação ambiental nas escolas</t>
  </si>
  <si>
    <t>Avaliações de balneabilidade</t>
  </si>
  <si>
    <t>SST</t>
  </si>
  <si>
    <t>Secretaria de Estado da Assistência Social</t>
  </si>
  <si>
    <t>510 - Gestão do SUAS</t>
  </si>
  <si>
    <t>Gestão do SUAS</t>
  </si>
  <si>
    <t>Total de famílias em acompanhamento pelo PAIF</t>
  </si>
  <si>
    <t>Total de casos (famílias ou indivíduos) em acompanhamento pelo PAEFI</t>
  </si>
  <si>
    <t>Total de pessoas acolhidas nas unidades de acolhimento (vagas ocupadas)</t>
  </si>
  <si>
    <t>Relatório Mensal de Atendimento</t>
  </si>
  <si>
    <t>Censo SUAS</t>
  </si>
  <si>
    <t>Número de atendimentos nos postos do SINE</t>
  </si>
  <si>
    <t>CAGED</t>
  </si>
  <si>
    <t>540 - Nova Casa</t>
  </si>
  <si>
    <t>Nova Casa</t>
  </si>
  <si>
    <t>Número de domicílios sem banheiro</t>
  </si>
  <si>
    <t>Número de propriedades sem regularização fundiária</t>
  </si>
  <si>
    <t>Fundação João Pinheiro</t>
  </si>
  <si>
    <t>Percentual da população em situação de insegurança alimentar e nutricional grave</t>
  </si>
  <si>
    <t>PNAD</t>
  </si>
  <si>
    <t>Prevenção e Preparação para Desastres</t>
  </si>
  <si>
    <t>Prevenir danos e prejuízos por desastres naturais e antropogênicos. Prevenir e/ou minimizar os efeitos de desastres, através da análise de risco, de implementação de medidas estruturais e não estruturais, como sistema de monitoramento e alarme, e otimizar as ações preventivas.</t>
  </si>
  <si>
    <t>(km²)/total de área  mapeada(km²)</t>
  </si>
  <si>
    <t>Secretaria de Estado da Defesa Civil</t>
  </si>
  <si>
    <t>Administração das águas catarinenses para que todos os usuários possam utilizá-las com qualidade e quantidade satisfatórias para atendimentos aos vários usos. Preservação e conservação da água. Gerir de forma efetiva o direito aos recursos hídricos que compatibilize os múltiplos interesses dos usuários de água. Atuar preventiva e efetivamente no controle de cheias e de vazão de águas no estado.</t>
  </si>
  <si>
    <t>Gestão de Riscos e Redução de Desastres</t>
  </si>
  <si>
    <t>Nome do Órgão</t>
  </si>
  <si>
    <t>Secretaria de Estado de Administração</t>
  </si>
  <si>
    <t>Secretaria de Estado de Turismo, Cultura e Esporte</t>
  </si>
  <si>
    <t>Centrais Elétricas de Santa Catarina</t>
  </si>
  <si>
    <t>Conservação e Segurança Rodoviária</t>
  </si>
  <si>
    <t>Fortalecendo Direitos</t>
  </si>
  <si>
    <t>Ressocialização dos Apenados e Adolescentes em conflito com a Lei</t>
  </si>
  <si>
    <t>760 - Ressocialização dos Apenados e Adolescentes em conflito com a Lei</t>
  </si>
  <si>
    <t>Desenvolver ações de educação, profissionalização, trabalho, saúde e assistência social que auxiliem na reintegração à sociedade do apenado e adolescente em conflito com a Lei.</t>
  </si>
  <si>
    <t>CTI - Fomento à Ciência, Tecnologia e Inovação</t>
  </si>
  <si>
    <t>346 - Tecnologia e Inovação para o Desenvolvimento Sustentável</t>
  </si>
  <si>
    <t>181 - Transmissão de Energia</t>
  </si>
  <si>
    <t>kg</t>
  </si>
  <si>
    <t>950 - Defesa dos Interesses Sociais</t>
  </si>
  <si>
    <t>860 - Gestão Previdenciária</t>
  </si>
  <si>
    <t>Índice de comarcas beneficiadas pela DPESC</t>
  </si>
  <si>
    <t>Aumentar as atividades técnicas contra sinistros.</t>
  </si>
  <si>
    <t>Reduzir o número de morte por afogamento em locais e horários monitorados.</t>
  </si>
  <si>
    <t>Apuração da autoria de homicídio.</t>
  </si>
  <si>
    <t>Aumentar a apreensão de armas (exceto munição).</t>
  </si>
  <si>
    <t>Aumentar a apreensão de drogas (maconha, cocaína e crack).</t>
  </si>
  <si>
    <t>Aumentar o número de prisão (prisão em flagrante e mandado de prisão cumprido).</t>
  </si>
  <si>
    <t>Reduzir o número de furtos.</t>
  </si>
  <si>
    <t>Reduzir o número de homicídios.</t>
  </si>
  <si>
    <t>Reduzir o número de latrocínios.</t>
  </si>
  <si>
    <t>Reduzir o número de roubos.</t>
  </si>
  <si>
    <t>Aumentar o percentual de recursos de fontes próprias destinado ao investimento.</t>
  </si>
  <si>
    <t>Manter a recomposição dos agentes da segurança pública.</t>
  </si>
  <si>
    <t>Fomentar o desenvolvimento das atividades esportivas em todas as regiões do estado.</t>
  </si>
  <si>
    <t xml:space="preserve">Taxa de homicídio </t>
  </si>
  <si>
    <t xml:space="preserve">Taxa de latrocínio </t>
  </si>
  <si>
    <t>Empregos formais no setor no estado</t>
  </si>
  <si>
    <t>Estabelecimentos no setor</t>
  </si>
  <si>
    <t>Movimentação na fronteira terrestre (janeiro-fevereiro)</t>
  </si>
  <si>
    <t>Movimentação nos aeroportos (Florianópolis, Navegantes e Joinville)</t>
  </si>
  <si>
    <t>Número de empresas registradas no Cadastur (segmentos obrigatórios: meios de hospedagem, agência de turismo e transportadora turística)</t>
  </si>
  <si>
    <t>Índice de crescimento de projetos de infraestrutura esportiva</t>
  </si>
  <si>
    <t>Instituições educacionais participantes nas competições do esporte escolar</t>
  </si>
  <si>
    <t xml:space="preserve">Valor per capita gasto por atleta </t>
  </si>
  <si>
    <t>Qualificar a gestão e execução dos serviços, programas, projetos e benefícios socioassistenciais visando a implementação do SUAS em Santa Catarina, visando diminuir o número de pessoas em situação de vulnerabilidade e risco.</t>
  </si>
  <si>
    <t>Facilitar o acesso ao mercado de trabalho e a geração de renda.</t>
  </si>
  <si>
    <t>Fomentar o acesso a condições dignas de moradia.</t>
  </si>
  <si>
    <t>Contribuir para a melhoria da segurança alimentar e nutricional.</t>
  </si>
  <si>
    <t>Percentual de municípios com Fundo Municipal de Cultura</t>
  </si>
  <si>
    <t>Percentual de municípios com Conselhos Municipais de Política Cultural ativos</t>
  </si>
  <si>
    <t>Percentual de municípios com Plano Municipal de Cultura</t>
  </si>
  <si>
    <t>Percentual dos municípios que investiram mais de 1,4% de sua receita corrente liquida em cultura</t>
  </si>
  <si>
    <t>Quantidade total de atendimentos realizados no Centro POP no ano</t>
  </si>
  <si>
    <t>Números de pessoas encaminhadas para entrevistas no mercado de trabalho</t>
  </si>
  <si>
    <t>Déficit total habitacional (urbano + rural)</t>
  </si>
  <si>
    <t>Apoiar projetos de desenvolvimento econômico do Estado.</t>
  </si>
  <si>
    <t>Subsidiar os programas de financiamento a MPE e MEI e municípios do Estado.</t>
  </si>
  <si>
    <t>Projeto subsidiado</t>
  </si>
  <si>
    <t>Acompanhar a execução das obras dos centros de inovação.</t>
  </si>
  <si>
    <t>Supervisão realizada</t>
  </si>
  <si>
    <t>Apoiar projeto CT&amp;I.</t>
  </si>
  <si>
    <t>Apoiar projetos de desenvolvimento sustentável.</t>
  </si>
  <si>
    <t>Apoiar projetos de educação ambiental.</t>
  </si>
  <si>
    <t>Apoiar comitê de gerenciamento de bacia hidrográfica.</t>
  </si>
  <si>
    <t>Comitê de bacia atendido</t>
  </si>
  <si>
    <t>Apoiar projetos de recursos hídricos.</t>
  </si>
  <si>
    <t>Projeto apoiado de recursos hídricos</t>
  </si>
  <si>
    <t>Outorgar o uso dos recursos hídricos.</t>
  </si>
  <si>
    <t>Outorga realizada</t>
  </si>
  <si>
    <t>Ações de fiscalização efetuadas</t>
  </si>
  <si>
    <t>Aprimorar pesquisadores, desde a iniciação científica até a pós-graduação.</t>
  </si>
  <si>
    <t>Certidões e licenciamentos emitidos</t>
  </si>
  <si>
    <t>Vistorias de licenciamentos</t>
  </si>
  <si>
    <t>Pesquisador-bolsista - bolsas concedidas por ano</t>
  </si>
  <si>
    <t>Pesquisa apoiada - projetos contratados por ano</t>
  </si>
  <si>
    <t>Eventos apoiados - projetos contratados por ano</t>
  </si>
  <si>
    <t>Inovação apoiada - projetos contratados por ano</t>
  </si>
  <si>
    <t>Contribuir com a melhoria em saúde pública, educação, meio ambiente e afins, por meio do apoio a pesquisas de caráter científico, tecnológico e inovações.</t>
  </si>
  <si>
    <t>Disseminar conhecimento, por meio do apoio a participação e realização de eventos técnico-científicos em Santa Catarina, como:  congressos, seminários,  workshops e publicações.</t>
  </si>
  <si>
    <t>Fomentar o desenvolvimento socioeconômico ao promover avanços tecnológicos e inovações, em empresas, instituições e organizações sediadas no estado, tornando-as mais competitivas e eficientes.</t>
  </si>
  <si>
    <t>Fiscalizações - visitas realizadas</t>
  </si>
  <si>
    <t>Assegurar a prestação de serviços públicos adequados, observando a qualidade, regularidade, continuidade, generalidade, segurança, eficiência e a aplicação de tarifas dos serviços prestados.</t>
  </si>
  <si>
    <t>Número de navios atracados no exercício</t>
  </si>
  <si>
    <t>Aumentar a proteção do meio ambiente.</t>
  </si>
  <si>
    <t>Aumentar a divulgação do Porto.</t>
  </si>
  <si>
    <t>Tonelada movimentada no exercício</t>
  </si>
  <si>
    <t>Número de programas ambientais monitorados</t>
  </si>
  <si>
    <t>Números de eventos/campanhas no exercício</t>
  </si>
  <si>
    <t xml:space="preserve">Geração de energia </t>
  </si>
  <si>
    <t>Total de famílias beneficiadas no programa Agricultura Familiar</t>
  </si>
  <si>
    <t xml:space="preserve">Retorno social </t>
  </si>
  <si>
    <t>Demonstrar aos catarinenses o retorno obtido para cada real investido na Epagri.</t>
  </si>
  <si>
    <t>Estudantes com proficiência insuficiente na Avaliação Nacional da Alfabetização - ANA - Matemática (níveis 1 e 2 da escala de proficiência)</t>
  </si>
  <si>
    <t>Estudantes com proficiência insuficiente na Avaliação Nacional da Alfabetização - ANA - Escrita (Níveis 1, 2 e 3 da escala de proficiência) - rede estadual</t>
  </si>
  <si>
    <t>Estudantes com proficiência insuficiente na Avaliação Nacional da Alfabetização - ANA - Leitura (Nível 1 da escala ANA) - rede estadual</t>
  </si>
  <si>
    <t>IDEB – anos iniciais do ensino fundamental - rede estadual</t>
  </si>
  <si>
    <t>IDEB – ensino médio - rede estadual</t>
  </si>
  <si>
    <t>Percentual de escolas com matrículas em tempo integral - rede estadual</t>
  </si>
  <si>
    <t>Percentual de matrículas em tempo integral - rede estadual</t>
  </si>
  <si>
    <t>Taxa de abandono no ensino fundamental - rede estadual</t>
  </si>
  <si>
    <t>Taxa de abandono no ensino médio - rede estadual</t>
  </si>
  <si>
    <t>Taxa de distorção idade-série no ensino fundamental - rede estadual</t>
  </si>
  <si>
    <t>Taxa de distorção idade-série no ensino médio - rede estadual</t>
  </si>
  <si>
    <t>Taxa de reprovação no ensino fundamental - rede estadual</t>
  </si>
  <si>
    <t>Taxa de reprovação no ensino médio - rede estadual</t>
  </si>
  <si>
    <t>Total de matrículas da educação profissional técnica - rede estadual</t>
  </si>
  <si>
    <t>Promover o princípio da gestão democrática na educação pública, por meio de ações que evidenciem o compromisso com o acesso, a permanência e o êxito na aprendizagem do estudante.</t>
  </si>
  <si>
    <t>Valorizar os profissionais da educação básica e profissional de Santa Catarina, dando efetividade ao Plano de Carreira dos Profissionais do Magistério de Santa Catarina no que se refere ao estímulo para o exercício da docência por meio de remuneração, formação continuada e condições de trabalho.</t>
  </si>
  <si>
    <r>
      <t xml:space="preserve">Percentual de professores da </t>
    </r>
    <r>
      <rPr>
        <sz val="11"/>
        <color theme="1"/>
        <rFont val="Calibri"/>
        <family val="2"/>
        <scheme val="minor"/>
      </rPr>
      <t>educação</t>
    </r>
    <r>
      <rPr>
        <sz val="11"/>
        <color rgb="FF000000"/>
        <rFont val="Calibri"/>
        <family val="2"/>
        <scheme val="minor"/>
      </rPr>
      <t xml:space="preserve"> básica com pós-graduação lato sensu ou stricto sensu - rede estadual</t>
    </r>
  </si>
  <si>
    <t>Proporção de docências com professores que possuem formação superior compatível com a área de conhecimento que lecionam na Educação Básica - (todas as redes de ensino)</t>
  </si>
  <si>
    <t>Percentual de matrículas na EJA integrada à educação profissional - rede estadual</t>
  </si>
  <si>
    <r>
      <t>Percentual de matrículas em classes comuns do Ensino Regular e/ou EJA da Educação Básica de alunos de 4 a 17 anos de idade público da educação especial - rede estadual</t>
    </r>
    <r>
      <rPr>
        <vertAlign val="superscript"/>
        <sz val="11"/>
        <color rgb="FF000000"/>
        <rFont val="Calibri"/>
        <family val="2"/>
        <scheme val="minor"/>
      </rPr>
      <t/>
    </r>
  </si>
  <si>
    <t>Percentual de escolas estaduais com dependências e vias acessíveis - rede estadual</t>
  </si>
  <si>
    <t>Percentual de escolas estaduais com banheiro acessível - rede estadual</t>
  </si>
  <si>
    <t>Percentual de escolas com salas de recursos multifuncionais em condições adequadas de uso - rede estadual</t>
  </si>
  <si>
    <t>Total de bolsas de estudos do UNIEDU - Graduação</t>
  </si>
  <si>
    <t>Total de bolsas de estudos do UNIEDU - PROESDE</t>
  </si>
  <si>
    <t>Total de bolsas de estudos Pós-Graduação</t>
  </si>
  <si>
    <t>Número de benefícios sociais concedidos</t>
  </si>
  <si>
    <t xml:space="preserve">Índice de absenteísmo (anual)
</t>
  </si>
  <si>
    <t>Número de bolsistas/estagiários contratados</t>
  </si>
  <si>
    <t>Quantidade de contratos de assessoria e consultoria previdenciária - serviço prestado</t>
  </si>
  <si>
    <t>Número de aposentadorias concedidas no exercício</t>
  </si>
  <si>
    <t>Número de auxílios reclusão concedidos no exercício</t>
  </si>
  <si>
    <t>Número de pensões por morte concedidas no exercício</t>
  </si>
  <si>
    <t xml:space="preserve">Mortalidade prematura por doenças crônicas não transmissíveis </t>
  </si>
  <si>
    <t>Percentual anual de devoluções de processos de solicitação de medicamentos, gerenciados pelo Sistema SISMEDEX</t>
  </si>
  <si>
    <t>Tempo médio de espera para atendimento dos pacientes que requerem medicamentos do Componente Especializado da Assistência Farmacêutica (CEAF)</t>
  </si>
  <si>
    <t>Servidores capacitados por ano</t>
  </si>
  <si>
    <t>Melhorar e modernizar o sistema de transporte intermunicipal de passageiros no estado de Santa Catarina.</t>
  </si>
  <si>
    <t>Área coberta</t>
  </si>
  <si>
    <t>taxa</t>
  </si>
  <si>
    <t>tonelada</t>
  </si>
  <si>
    <t>MWh/usina</t>
  </si>
  <si>
    <t>Cod_Nome</t>
  </si>
  <si>
    <t>15001 - Defensoria Pública do Estado</t>
  </si>
  <si>
    <t>16091 - Secretaria de Estado da Segurança Pública</t>
  </si>
  <si>
    <t>23001 - Secretaria de Estado de Turismo, Cultura e Esporte</t>
  </si>
  <si>
    <t>26001 - Secretaria de Estado da Assistência Social</t>
  </si>
  <si>
    <t>27001 - Secretaria de Estado de Desenvolvimento Sustentável</t>
  </si>
  <si>
    <t>27021 - Fundação do Meio Ambiente</t>
  </si>
  <si>
    <t>27025 - Instituto de Metrologia de Santa Catarina</t>
  </si>
  <si>
    <t>27029 - Agência de Regulação de Serviços Públicos de Santa Catarina</t>
  </si>
  <si>
    <t>27030 - Administração do Porto de São Francisco do Sul</t>
  </si>
  <si>
    <t>41021 - Centrais Elétricas de Santa Catarina</t>
  </si>
  <si>
    <t>44001 - Secretaria de Estado da Agricultura e da Pesca</t>
  </si>
  <si>
    <t>44022 - Cia Integrada de Desenvolvimento Agrícola</t>
  </si>
  <si>
    <t>44023 - Empresa de Pesquisa Agropecuária e Extensão Rural</t>
  </si>
  <si>
    <t>45001 - Secretaria de Estado da Educação</t>
  </si>
  <si>
    <t>45021 - Fundação Catarinense de Educação Especial</t>
  </si>
  <si>
    <t>47001 - Secretaria de Estado de Administração</t>
  </si>
  <si>
    <t>47022 - Instituto de Previdência do Estado</t>
  </si>
  <si>
    <t>48091 - Secretaria de Estado da Saúde</t>
  </si>
  <si>
    <t>52001 - Secretaria de Estado da Fazenda</t>
  </si>
  <si>
    <t>52030 - Fundação Escola de Governo</t>
  </si>
  <si>
    <t>53001 - Secretaria de Estado da Infraestrutura</t>
  </si>
  <si>
    <t>53023 - Departamento de Transportes e Terminais</t>
  </si>
  <si>
    <t>54096 - Secretaria de Estado de Justiça e Cidadania</t>
  </si>
  <si>
    <t>55001 - Secretaria de Estado da Defesa Civil</t>
  </si>
  <si>
    <t>Fundação de Amparo a Pesquisa e Inovação do Estado de Santa Catarina</t>
  </si>
  <si>
    <t>27024 - Fundação de Amparo a Pesquisa e Inovação do Estado de Santa Catarina</t>
  </si>
  <si>
    <t>SIE/DEINFRA</t>
  </si>
  <si>
    <t>SCPar</t>
  </si>
  <si>
    <t>SC Participações e Parcerias S.A</t>
  </si>
  <si>
    <t>41023 - SC Participações e Parcerias S.A</t>
  </si>
  <si>
    <t>Modernizar, ampliar e melhorar a infraestrutura portuária, por meio de obras terrestres e de acesso marítimo, promovendo o perfeito escoamento de cargas.</t>
  </si>
  <si>
    <t>Número de elementos estruturais da AALP - Área de Apoio Logístico Portuário</t>
  </si>
  <si>
    <t>Coordenar, implementar e apoiar o desenvolvimento de Parcerias Público-Privadas no Estado de Santa Catarina, prover a geração de investimentos no território catarinense, comprar e vender participações.</t>
  </si>
  <si>
    <t>Número de empresas apoiadas por participação acionária direta ou via fundos de investimento</t>
  </si>
  <si>
    <t>Número de obras de acessibilidade realizadas</t>
  </si>
  <si>
    <t>188 - Concessões, Participações e Parcerias Público-Privadas</t>
  </si>
  <si>
    <t>Concessões, Participações e Parcerias Público-Privadas</t>
  </si>
  <si>
    <t>UDESC</t>
  </si>
  <si>
    <t>Fundação Universidade do Estado de Santa Catarina</t>
  </si>
  <si>
    <t>45022 - Fundação Universidade do Estado de Santa Catarina</t>
  </si>
  <si>
    <t>Índice de absenteísmo doença</t>
  </si>
  <si>
    <t>Índice de duração de LTS</t>
  </si>
  <si>
    <t>Índice de frequência de LTS</t>
  </si>
  <si>
    <t>Taxa de afastamento por LTS</t>
  </si>
  <si>
    <t>Gestão do Ensino Superior</t>
  </si>
  <si>
    <t>630 - Gestão do Ensino Superior</t>
  </si>
  <si>
    <t>Número de formados</t>
  </si>
  <si>
    <t>Número de teses defendidas</t>
  </si>
  <si>
    <t>Contribuir à melhoria das condições de vida da população de Santa Catarina, bem como para o avanço do conhecimento, ao articular instituições o fomento a pesquisas científicas, tecnológicas e inovações na busca de soluções para o desenvolvimento socioeconômico e ambiental.</t>
  </si>
  <si>
    <t>Gerir o ensino superior para garantir a produção, sistematização, socialização e aplicação do conhecimento nos diversos campos do saber, por meio do ensino, da pesquisa e da extensão, indissociavelmente articulados no Estado de Santa Catarina.</t>
  </si>
  <si>
    <t>Número de projetos de pesquisa em execução</t>
  </si>
  <si>
    <t>Número de bolsas de iniciação científica</t>
  </si>
  <si>
    <t>Número de grupos de pesquisa contemplados com recursos financeiros</t>
  </si>
  <si>
    <t>Programa de Apoio à Pesquisa – Convênio com a FAPESC</t>
  </si>
  <si>
    <r>
      <t xml:space="preserve">IAAF - </t>
    </r>
    <r>
      <rPr>
        <sz val="11"/>
        <color theme="1"/>
        <rFont val="Calibri"/>
        <family val="2"/>
        <scheme val="minor"/>
      </rPr>
      <t>Índice Anual de Abordagens de Fiscalização</t>
    </r>
  </si>
  <si>
    <t>Déficit de vagas no sistema prisional</t>
  </si>
  <si>
    <t>Número de ações preventivas em recursos hídricos implementadas/nº ações definidas</t>
  </si>
  <si>
    <t>Número de estações/100km2</t>
  </si>
  <si>
    <t>Número de famílias atendidas/número de solicitações</t>
  </si>
  <si>
    <t>Número de municípios com áreas de risco mapeadas/295</t>
  </si>
  <si>
    <t>Número de municípios com plano preventivo/295</t>
  </si>
  <si>
    <t>% Geral da meta</t>
  </si>
  <si>
    <t>Investimentos em Novos Negócios</t>
  </si>
  <si>
    <t>Quantidade  de Empresas que a CELESC H tem participação</t>
  </si>
  <si>
    <t>SCPar Porto</t>
  </si>
  <si>
    <t>SC Par Porto de Imbituba</t>
  </si>
  <si>
    <t>41026 - SCPar Porto de Imbituba</t>
  </si>
  <si>
    <t>metros</t>
  </si>
  <si>
    <t>BADESC</t>
  </si>
  <si>
    <t>200 - Competitividade e Excelência Econômica</t>
  </si>
  <si>
    <t>Competitividade e Excelência Econômica</t>
  </si>
  <si>
    <t>Fomentar a atividade produtiva no estado e promover a diversificação do padrão tecnológico da produção de bens e serviços catarinenses com base na inovação de moda a melhorar a competitividade nacional e internacional.</t>
  </si>
  <si>
    <t>Agência de Fomento do Estado de Santa Catarina S.A.</t>
  </si>
  <si>
    <t>41029 - Agência de Fomento do Estado de Santa Catarina S.A.</t>
  </si>
  <si>
    <t>Apoio creditício a microempresas</t>
  </si>
  <si>
    <t>Apoio creditício às empresas de médio e grande porte</t>
  </si>
  <si>
    <t>Apoio creditício ao sistema de microcrédito para instituições</t>
  </si>
  <si>
    <t>Apoio creditício ao desenvolvimento dos municípios</t>
  </si>
  <si>
    <t>%Variação de crescimento</t>
  </si>
  <si>
    <t>183 - Investimentos em Novos Negócios</t>
  </si>
  <si>
    <t>Fortalecer o sistema de microcrédito catarinense, através do fornecimento de recursos financeiros de médio e longo prazos para as Instituições de Microcrédito Produtivo e Orientado – IMPO.</t>
  </si>
  <si>
    <t>Financiar os empreendimentos de infraestrutura pública aos municípios catarinenses através de operações de crédito de médio e longo prazos.</t>
  </si>
  <si>
    <t>Percentual da malha rodoviária estadual pavimentada</t>
  </si>
  <si>
    <t>IQTIPass - Índice de Qualidade do Transporte Intermunicipal de Passageiros</t>
  </si>
  <si>
    <t>Percentual de gastos com pessoal referente a receita no exercício</t>
  </si>
  <si>
    <t>Construção de Linha de Transmissão</t>
  </si>
  <si>
    <t>Total de propostas apoiadas no programa SC Rural</t>
  </si>
  <si>
    <t>Projeto  de desenvolvimento econômico apoiado</t>
  </si>
  <si>
    <t>Projeto de CT&amp;I apoiado</t>
  </si>
  <si>
    <t>Projeto de desenvolvimento sustentável apoiado</t>
  </si>
  <si>
    <t>Projeto de educação ambiental apoiado</t>
  </si>
  <si>
    <t>Número de projetos de pesquisa científica e/ou produção técnica concluídas pela FCEE</t>
  </si>
  <si>
    <t>IDEB – anos finais do ensino fundamental - rede estadual</t>
  </si>
  <si>
    <t>Percentual da população de 18 e 29 anos com menos de 12 anos de escolaridade</t>
  </si>
  <si>
    <t>Percentual da população de 18 e 29 anos entre os 25% mais pobres com menos de 12 anos de escolaridade</t>
  </si>
  <si>
    <t>Percentual da população de 18 e 29 anos residente no campo com menos de 12 anos de escolaridade</t>
  </si>
  <si>
    <t>Percentual da população negra entre 18 e 29 anos com menos de 12 anos de escolaridade</t>
  </si>
  <si>
    <t>Número de pessoas participantes voluntários nas ações de Segurança Pública</t>
  </si>
  <si>
    <t>Percentual de apenados e adolescentes em conflito com a Lei trabalhando e estudando</t>
  </si>
  <si>
    <t>Ouvidoria - atendimento realizado</t>
  </si>
  <si>
    <t>Receita operacional do Porto de Imbituba</t>
  </si>
  <si>
    <t>Profundidade de acesso marítimo do Porto de Imbituba</t>
  </si>
  <si>
    <t>Volume da movimentação de cargas do Porto de Imbituba</t>
  </si>
  <si>
    <t>430 - Atenção de Média e Alta Complexidade Ambulatorial e Hospitalar</t>
  </si>
  <si>
    <t>Atenção de Média e Alta Complexidade Ambulatorial e Hospitalar</t>
  </si>
  <si>
    <t>550 - Comer Bem SC</t>
  </si>
  <si>
    <t>Comer Bem SC</t>
  </si>
  <si>
    <t>IGC - Índice Geral de Curso</t>
  </si>
  <si>
    <t>660 - Pró-Cultura</t>
  </si>
  <si>
    <t>Pró-Cultura</t>
  </si>
  <si>
    <t>530 - Pró-Emprego e Renda</t>
  </si>
  <si>
    <t>Pró-Emprego e Renda</t>
  </si>
  <si>
    <t>IAAF - Índice Anual de Abordagens de Fiscalização</t>
  </si>
  <si>
    <t>Ano de Referência</t>
  </si>
  <si>
    <t>Valor de Referência</t>
  </si>
  <si>
    <t>Valor da Meta 2019</t>
  </si>
  <si>
    <r>
      <t>Executar medidas de saúde</t>
    </r>
    <r>
      <rPr>
        <b/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pública que abrangem o monitoramento, a prevenção e o controle de doenças, agravos e riscos ambientais e decorrentes da produção e do uso de produtos, serviços e tecnologias em saúde, visando a proteção e promoção da saúde da população catarinense.</t>
    </r>
  </si>
  <si>
    <r>
      <t>O Programa de Atenção Básica estadual tem como objetivo compor parte do financiamento das ações de atenção básica executadas nos municípios; contribuir para a melhoria da estrutura física e tecnológica das unidades onde se executam ações relacionada à atenção básica nos municípios. Além disso ,o programa objetiva ofertar recursos técnicos e pedagógicos para a qualificação gestores e profissionais de saúde de forma a contribuir para que a Atenção Básica possa coordenar o cuidado e ordenar às Redes de Atenção à Saúde</t>
    </r>
    <r>
      <rPr>
        <b/>
        <sz val="10"/>
        <color rgb="FF000000"/>
        <rFont val="Calibri"/>
        <family val="2"/>
        <scheme val="minor"/>
      </rPr>
      <t>.</t>
    </r>
    <r>
      <rPr>
        <b/>
        <sz val="10"/>
        <color rgb="FFFF0000"/>
        <rFont val="Calibri"/>
        <family val="2"/>
        <scheme val="minor"/>
      </rPr>
      <t> </t>
    </r>
    <r>
      <rPr>
        <b/>
        <sz val="10"/>
        <color rgb="FF000000"/>
        <rFont val="Calibri"/>
        <family val="2"/>
        <scheme val="minor"/>
      </rPr>
      <t xml:space="preserve"> </t>
    </r>
  </si>
  <si>
    <r>
      <t xml:space="preserve">Percentual de pessoas </t>
    </r>
    <r>
      <rPr>
        <sz val="10"/>
        <color rgb="FF000000"/>
        <rFont val="Calibri"/>
        <family val="2"/>
        <scheme val="minor"/>
      </rPr>
      <t xml:space="preserve">com deficiência intelectual, motora, visual e auditiva, </t>
    </r>
    <r>
      <rPr>
        <sz val="10"/>
        <color theme="1"/>
        <rFont val="Calibri"/>
        <family val="2"/>
        <scheme val="minor"/>
      </rPr>
      <t>entre 6 e 17 anos de idade, atendidas</t>
    </r>
  </si>
  <si>
    <r>
      <t xml:space="preserve">Número de pessoas </t>
    </r>
    <r>
      <rPr>
        <sz val="10"/>
        <color rgb="FF000000"/>
        <rFont val="Calibri"/>
        <family val="2"/>
        <scheme val="minor"/>
      </rPr>
      <t xml:space="preserve">com deficiência intelectual, motora, visual e auditiva, </t>
    </r>
    <r>
      <rPr>
        <sz val="10"/>
        <color theme="1"/>
        <rFont val="Calibri"/>
        <family val="2"/>
        <scheme val="minor"/>
      </rPr>
      <t xml:space="preserve">entre 18 e 59 anos de idade, atendidas </t>
    </r>
  </si>
  <si>
    <r>
      <t xml:space="preserve">Percentual de professores da </t>
    </r>
    <r>
      <rPr>
        <sz val="10"/>
        <color theme="1"/>
        <rFont val="Calibri"/>
        <family val="2"/>
        <scheme val="minor"/>
      </rPr>
      <t>educação</t>
    </r>
    <r>
      <rPr>
        <sz val="10"/>
        <color rgb="FF000000"/>
        <rFont val="Calibri"/>
        <family val="2"/>
        <scheme val="minor"/>
      </rPr>
      <t xml:space="preserve"> básica com pós-graduação lato sensu ou stricto sensu - rede estadual</t>
    </r>
  </si>
  <si>
    <r>
      <t xml:space="preserve">Reduzir as desigualdades educacionais e valorizar a diversidade promovendo a equidade na </t>
    </r>
    <r>
      <rPr>
        <sz val="10"/>
        <color theme="1"/>
        <rFont val="Calibri"/>
        <family val="2"/>
        <scheme val="minor"/>
      </rPr>
      <t>educação básica.</t>
    </r>
  </si>
  <si>
    <t>Kg</t>
  </si>
  <si>
    <t>Metros</t>
  </si>
  <si>
    <t>Km</t>
  </si>
  <si>
    <t>Taxa</t>
  </si>
  <si>
    <t>Proporcionar condições operacionais e administrativas, através de participações em novos negócios, para que a Celesc atue de forma diversificada no mercado de energia, com rentabilidade, eficiência, qualidade e responsabilidade socioambiental.</t>
  </si>
  <si>
    <t>Propiciar condições operacionais e administrativas, através de investimentos em sociedade de Propósito Específico - SPE, para que o processo de concessão e autorização de novos empreendimentos em transmissão de energia elétrica possibilite o desenvolvimento sustentável da economia catarinense e o atendimento com qualidade de demanda de energia elétrica.</t>
  </si>
  <si>
    <t>Prestar serviços de proteção à vida, ao patrimônio e o meio ambiente, e estabelecer parcerias e proximidade com o cidadão na construção da segurança pública. Garantir o acesso a informação e a emissão de documentos ao cidadão.</t>
  </si>
  <si>
    <t>Reduzir os índices de criminalidade, violência e desordem e aumentar a sensação de segurança do cidadão.</t>
  </si>
  <si>
    <t>Garantir às instituições da segurança pública suporte às suas ações e uma gestão eficiente e integrada dos recursos disponíveis.</t>
  </si>
  <si>
    <t>Promover políticas de formação, capacitação, valorização profissional, atenção a saúde e a promoção social dos servidores da segurança pública.</t>
  </si>
  <si>
    <t>Propiciar condições operacionais e administrativas para que o processo de concessão e autorização de novos empreendimentos de geração de energia elétrica possibilite o desenvolvimento sustentável da economia catarinense e o atendimento com qualidade da demanda de energia elétrica.</t>
  </si>
  <si>
    <t>Incrementar a base de conhecimento cientifico e tecnológico necessária para a manutenção e evolução da capacidade competitiva das cadeias produtivas do agronegócio catarinense, enfatizando as dimensões relacionadas à sustentabilidade ambiental, à qualidade e à segurança dos seus e processos.</t>
  </si>
  <si>
    <t>Promover o desenvolvimento econômico sustentável através de ações para o fortalecimento de pólos produtivos já existentes, criação de polos econômicos em regiões de baixo IDH, novos negócios ligados à economia verde e apoio financeiro e técnico a micro empresas e emprendedores indivuduais (MEIs), criando as condições necessárias para o aumento da competitividade da economia catarinense.</t>
  </si>
  <si>
    <t>Promover e incentivar a tecnologia e a inovação em Santa Catarina através de ações para ampliar o acesso de empreendedores a informações e novas tecnólogias, de estímulo financeiro a pequenas empresas de inovação que ofereçam infraestrutura e condições necessárias para a inovação em todos os setores da sociedade catarinense.</t>
  </si>
  <si>
    <t>Realizar a gestão estratégica dos recursos naturais de Santa Catarina unindo a preservação ambiental com as demandas de crescimento econômico do estado. Elaborar, a partir de dados sobre características ambientais de cada região e da identificação das principais fontes emissoras de poluição, orientações sobre como fomentar a geração de trabalho e renda local mantendo o equilíbrio dos ecossistemas.</t>
  </si>
  <si>
    <t>Administração das águas catarinenses para que todos os usuários possam utilizá-las com qualidade e quantidade satisfatórias para atendimentos aos vários usos. Preservação e conservação da água. Gerir de forma efetiva o direito aos recursos hídricos que co</t>
  </si>
  <si>
    <t>Fortalecer a gestão do SUS nas esferas de governo estadual e municipal e atuar de forma intersetorial para identificar e reduzir desigualdades e vulnerabilidades sociais.</t>
  </si>
  <si>
    <t>Reduzir os riscos decorrentes de fatores ambientais e antropogênicos (sociais, econômicos, culturais e étnicos-raciais), que contribuem para a ocorrencia de problemas de saúde na população; Prevenir e controlar doenças, outros agravos e riscos à saúde da populaççao decorrentes da produção e do consumo de bens e serviços e Reduzir a morbimortalidade decorrente das doenças e agravos prevalentes.</t>
  </si>
  <si>
    <t>Ampliar o acesso da populaçao aos serviços e promover a quaçidade, integralidade, equidade e a humanização na atenção à saúde.</t>
  </si>
  <si>
    <t>Ampliar o acesso da população aos serviçoos de Média e Alta Complexidade e promover a qualidade, integridade, equidade e a humanização na atenção à saúde.</t>
  </si>
  <si>
    <t>Facilitar o acesso ao direito humano a alimentação adequada e saudável.</t>
  </si>
  <si>
    <t>Promover o desenvolvimento das atividades turísticas em todas as regiões do estado, incentivando projetos que visem a expansão ou melhoria da capacidade turística catarinense, tanto na promoção de eventos como na ampliação ou melhoria da infraestrutura do setor.</t>
  </si>
  <si>
    <t>Formular políticas voltadas ao esporte e lazer, coordenar a implementar ações Governamentais, apoiar iniciativas, promover o desenvolvimento do esporte e lazer, bem como, propiciar intercâmbio entre organizações, entidades governamentais e esportivas de nível Municipal, estadual, nacional e internacional.</t>
  </si>
  <si>
    <t>Promover o desenvolvimento das atividades culturais em todas as regiões do estado, incentivando projetos que visem a expansão ou melhoria da cultura catarinense, tanto na promoção de eventos como na ampliação ou melhoria da infraestrutura do setor.</t>
  </si>
  <si>
    <t>Fortalecer ações na prevenção de situações de vulnerabilidade e riscos sociais e de violação de direitos.</t>
  </si>
  <si>
    <t>Fazer prevalecer o direito do cidadão de ser informado e o dever do homem público de informar.</t>
  </si>
  <si>
    <t>Desenvolver cursos ciclo longo e curso ciclo curto, capacitar servidores e funcionários públicos dos diversos órgão/entes públicos nas diversas esferas, sempre voltadas para o resultado e cidadania e o atendimento na prestação de serviços com eficiencia à sociedade catarinense.</t>
  </si>
  <si>
    <t>Número de aposentadorias concedidas - acumulado</t>
  </si>
  <si>
    <t>Número de pensões por morte concedidas - acumulado</t>
  </si>
  <si>
    <t>Número de auxílios reclusão concedidos - acumulado</t>
  </si>
  <si>
    <t>Celesc</t>
  </si>
  <si>
    <t>182 - Energia Elétrica Distribuída</t>
  </si>
  <si>
    <t>Energia Elétrica Distribuída</t>
  </si>
  <si>
    <t>MWh</t>
  </si>
  <si>
    <t>MW médio</t>
  </si>
  <si>
    <t>Quantidade de Linha de Transmissão</t>
  </si>
  <si>
    <t>Propiciar condições operacionais e administrativas, através de participações em
novos negócios, para que a Celesc atue de forma diversificada no mercado de energia, com
rentabilidade, eficiência, qualidade e responsabilidade socioambiental.</t>
  </si>
  <si>
    <t>Propiciar condições operacionais e administrativas para que o processo de
concessão e autorização de novos empreendimentos de geração de energia elétrica possibilite
o desenvolvimento sustentável da economia catarinense e o atendimento com qualidade da
demanda de energia elétrica.</t>
  </si>
  <si>
    <t>Propiciar condições operacionais e administrativas, através de investimentos em
Sociedade de Propósito Específicos – SPE, para que o processo de concessão e autorização de
novos empreendimentos em transmissão de energia elétrica possibilite o desenvolvimento
sustentável da economia catarinense e o atendimento com qualidade da demanda de energia
elétrica.</t>
  </si>
  <si>
    <t>Propiciar condições operacionais e administrativas para que o fornecimento de
energia elétrica possibilite o desenvolvimento sustentável da economia catarinense e o
atendimento com qualidade da demanda de energia elétrica.</t>
  </si>
  <si>
    <t>Número de mortes em locais e horários monitorados</t>
  </si>
  <si>
    <t>Número de bombeiros por 100 mil habitantes</t>
  </si>
  <si>
    <t>Número de vistorias realizadas e alvarás concedidos</t>
  </si>
  <si>
    <t>Número de pessoas capacitadas nos programas e projetos sociais</t>
  </si>
  <si>
    <t>Número de pessoas socorridas</t>
  </si>
  <si>
    <t>Número de salvamentos e resgates realizados</t>
  </si>
  <si>
    <t>Percentual de investigações em incêndio e explosões realizadas</t>
  </si>
  <si>
    <t xml:space="preserve">Número de incêndios combatidos </t>
  </si>
  <si>
    <t>Percentual entre valor do prejuízo e valores de bens salvos nos incêndios</t>
  </si>
  <si>
    <t>Km rodoviário (rodovias federais e estaduais) pavimentado por mil habitantes</t>
  </si>
  <si>
    <t>PNAD Contínua/IBGE</t>
  </si>
  <si>
    <t>Percentual de professores da educação básica com pós-graduação lato sensu ou stricto sensu - rede estadual</t>
  </si>
  <si>
    <t>Relação percentual entre o rendimento bruto médio mensal dos profissionais do magistério das redes públicas da educação básica, com nível superior completo, e o rendimento bruto médio mensal dos demais profissionais assalariados, com nível superior completo.</t>
  </si>
  <si>
    <r>
      <t>Proporção de docências da educação infantil com professores cuja formação superior está adequada à área de conhecimento que lecionam- (todas as redes de ensino)</t>
    </r>
    <r>
      <rPr>
        <vertAlign val="superscript"/>
        <sz val="8"/>
        <rFont val="Calibri"/>
        <family val="2"/>
        <scheme val="minor"/>
      </rPr>
      <t>1</t>
    </r>
  </si>
  <si>
    <t>Percentual de apenados trabalhando</t>
  </si>
  <si>
    <t>Percentual de apenados estudando</t>
  </si>
  <si>
    <t>Percentual de Cobertura de CRAS</t>
  </si>
  <si>
    <t xml:space="preserve">Percentual de Cobertura de CREAS (município de pequeno porte II) </t>
  </si>
  <si>
    <t xml:space="preserve">Percentual de municípios cofinanciados que possu-em CRAS </t>
  </si>
  <si>
    <t>Percentual de municípios cofinanciados que possu-em CREAS e Centro POP</t>
  </si>
  <si>
    <t>Percentual de municípios cofinanciados que ofer-tam Alta Complexidade</t>
  </si>
  <si>
    <t>Percentual de municípios Cofinanciados – Benefí-cios Eventuais</t>
  </si>
  <si>
    <t>Número de famílias em situação de extrema pobre-za na área urbana</t>
  </si>
  <si>
    <t>Número de famílias em situação de extrema pobreza na área rural</t>
  </si>
  <si>
    <t>Quantidade de famílias beneficiadas pelo Programa Santa Renda</t>
  </si>
  <si>
    <t>Quantidade de famílias beneficiadas pelo benefício da gestação múltipla</t>
  </si>
  <si>
    <t>Número de trabalhadores do SUAS (municipais e estaduais)  Capacitados</t>
  </si>
  <si>
    <t>Número de representantes municipais tecnicamen-te assessorados</t>
  </si>
  <si>
    <t>Número de pessoas encaminhadas para seguro desemprego</t>
  </si>
  <si>
    <t>Número de Cadastros no Programa de Artesanato Brasileiro</t>
  </si>
  <si>
    <t>Mapa Insan – MDS</t>
  </si>
  <si>
    <r>
      <t>Proporção de docências dos anos iniciais do ensino fundamental com professores cuja formação superior está adequada à área de conhecimento que lecionam- (todas as redes de ensino)</t>
    </r>
    <r>
      <rPr>
        <vertAlign val="superscript"/>
        <sz val="8"/>
        <rFont val="Calibri"/>
        <family val="2"/>
        <scheme val="minor"/>
      </rPr>
      <t>1</t>
    </r>
  </si>
  <si>
    <r>
      <t>Proporção de docências dos anos finais do ensino fundamental com professores cuja formação superior está adequada à área de conhecimento que lecionam- (todas as redes de ensino)</t>
    </r>
    <r>
      <rPr>
        <vertAlign val="superscript"/>
        <sz val="8"/>
        <rFont val="Calibri"/>
        <family val="2"/>
        <scheme val="minor"/>
      </rPr>
      <t>2</t>
    </r>
  </si>
  <si>
    <r>
      <t>Proporção de docências do ensino médio com professores cuja formação superior está adequada à área de conhecimento que lecionam- (todas as redes de ensino)</t>
    </r>
    <r>
      <rPr>
        <vertAlign val="superscript"/>
        <sz val="8"/>
        <rFont val="Calibri"/>
        <family val="2"/>
        <scheme val="minor"/>
      </rPr>
      <t>2</t>
    </r>
  </si>
  <si>
    <t>anos de estudo</t>
  </si>
  <si>
    <t>Custo de pessoa privada de liberdade (R$/ano)</t>
  </si>
  <si>
    <t>Número de capacitações de servidores</t>
  </si>
  <si>
    <t>Número de agentes penitenciários por apenado</t>
  </si>
  <si>
    <t>Número de agentes socioeducativos por adolescente</t>
  </si>
  <si>
    <t>Taxa de resolução Procon</t>
  </si>
  <si>
    <t>Unidades Reaparelhadas</t>
  </si>
  <si>
    <t>Taxa de ocupação unidade prisionais</t>
  </si>
  <si>
    <t>Taxa de ocupação unidades socioeducativas</t>
  </si>
  <si>
    <t>Déficit de viaturas</t>
  </si>
  <si>
    <t>Vagas geradas</t>
  </si>
  <si>
    <t>cod_programa</t>
  </si>
  <si>
    <t>nom_programa</t>
  </si>
  <si>
    <t>UO</t>
  </si>
  <si>
    <t>nom_uo</t>
  </si>
  <si>
    <t>sigla_uo</t>
  </si>
  <si>
    <t>cod_uo</t>
  </si>
  <si>
    <t>nom_tema</t>
  </si>
  <si>
    <t>nom_programa_compl</t>
  </si>
  <si>
    <t>nom_indicador</t>
  </si>
  <si>
    <t>nom_formula</t>
  </si>
  <si>
    <t>nom_medida</t>
  </si>
  <si>
    <t>num_ano_ref</t>
  </si>
  <si>
    <t>valor_meta</t>
  </si>
  <si>
    <t>nom_polarizacao</t>
  </si>
  <si>
    <t>nom_fonte</t>
  </si>
  <si>
    <t>prec_geral_meta</t>
  </si>
  <si>
    <t>perc_var_ref_meta</t>
  </si>
  <si>
    <t>nom_indicador_medida</t>
  </si>
  <si>
    <t>Segurança Pública</t>
  </si>
  <si>
    <t>Tursimo, Cultura e Esporte</t>
  </si>
  <si>
    <t>Assistencia Social, Habitação e Trabalho</t>
  </si>
  <si>
    <t>IMA</t>
  </si>
  <si>
    <t>Instituto do Meio Ambiente</t>
  </si>
  <si>
    <t>Energia, Infraestrutura e Urbanismo</t>
  </si>
  <si>
    <t>Desenvolvimento Econômico</t>
  </si>
  <si>
    <t>Ciência, Tecnologia e Inovação</t>
  </si>
  <si>
    <t>Educação</t>
  </si>
  <si>
    <t>Saúde</t>
  </si>
  <si>
    <t>Direitos Sociais, Justiça e Cidadania</t>
  </si>
  <si>
    <t>Defesa Civil</t>
  </si>
  <si>
    <t>SISGESC e Estatística</t>
  </si>
  <si>
    <t>IBGE - Censo 2010 e Estimativa população 2016, Supervisão de Educação Especial/ DEPE - FCEE e Estatística FCEE</t>
  </si>
  <si>
    <t>Supervisão de Educação Especial/DEPE-FCEE, Estatística FCEE e SISGESC</t>
  </si>
  <si>
    <t>SISGESC e Estatística FCEE</t>
  </si>
  <si>
    <t>Supervisão de Educação Especial/DEPE-FCEE e Estatística FCEE</t>
  </si>
  <si>
    <t>LIVE - Licença de viagens especiais emitidas</t>
  </si>
  <si>
    <t>O LIVE trata-se do número absoluto relativo à quantidade de licenças emitidas pelo sistema on-line do DETER para cada serviço de viagem especial (turismo) realizada entre municípios do estado catarinense. A unidade temporal do índice é anual.</t>
  </si>
  <si>
    <t>IMF - Idade média da frota</t>
  </si>
  <si>
    <t>O IMF representa o quociente entre o somatório das idades de todos os veículos devidamente registrados no órgão e a quantidade total destes veículos.</t>
  </si>
  <si>
    <t>LITSOC - Licenças de transporte sem objetivo comercial</t>
  </si>
  <si>
    <t>O LITSOC trata-se do número absoluto relativo à quantidade de licenças emitidas pelo sistema on-line do DETER para cada serviço de transporte de passageiros efetuado no estado que não possua intuito comercial.</t>
  </si>
  <si>
    <t>O LIFRE trata-se do número absoluto relativo à quantidade de licenças emitidas pelo sistema on-line do DETER para cada serviço de fretamento (turismo) realizado entre municípios do estado catarinense.</t>
  </si>
  <si>
    <t>LIFRE - Licenças de fretamento emitidas</t>
  </si>
  <si>
    <t>NUVER - Número de veículos de transporte coletivo registrado</t>
  </si>
  <si>
    <t>O NUVER representa a quantidade absoluta de todos os tipos de veículos de transporte de passageiros registrados no DETER para realização de transporte coletivo urbano e rodoviário.</t>
  </si>
  <si>
    <t>NULIUR - Número de Linhas Intermunicipais Urbanas em Operação</t>
  </si>
  <si>
    <t>NULIRO - Número de Linhas Intermunicipais Rodoviárias em Operação</t>
  </si>
  <si>
    <t>O NULIUR indica a quantidade total de linhas de características urbanas registradas no DETER e em operação.</t>
  </si>
  <si>
    <t>O NULIRO indica a quantidade total de linhas de características rodoviárias registradas no DETER e em operação.</t>
  </si>
  <si>
    <t>O IAAF é obtido pela relação entre o quantitativo total de abordagens de fiscalização efetuadas em veículos de transporte coletivo (ônibus – micro-ônibus – vans e similares com capacidade máxima de 09 pessoas), atendimentos a usuários e empresas operadoras e o número total de servidores dotados das atribuições necessárias para realização destas ações.</t>
  </si>
  <si>
    <t>periodicidade</t>
  </si>
  <si>
    <t>anos</t>
  </si>
  <si>
    <t>Incrementar a base de conhecimentos científicos e tecnológicos necessária para a manutenção e evolução da capacidade competitiva das cadeias produtivas do agronegócio catarinense,
enfatizando as dimensões relacionadas à sustentabilidade ambiental, à qualidade e à segurança dos seus produtos e processos.</t>
  </si>
  <si>
    <t>nom_siga_unidade</t>
  </si>
  <si>
    <t>Agricultura, Pesca e Meio Ambiente</t>
  </si>
  <si>
    <t>SCPar Porto - SC Par Porto de Imbituba</t>
  </si>
  <si>
    <t>41026 - SC Par Porto de Imbituba</t>
  </si>
  <si>
    <t>Quantidade de obras de infraestrutura realizadas</t>
  </si>
  <si>
    <t>Quantidade de obras de infraestrutura realizadas (unidade)</t>
  </si>
  <si>
    <t>CELESC Holding</t>
  </si>
  <si>
    <t>CELESC - Centrais Elétricas de Santa Catarina - Holding</t>
  </si>
  <si>
    <t>41024 - Centrais Elétricas de Santa Catarina</t>
  </si>
  <si>
    <t xml:space="preserve">Valor Apuração </t>
  </si>
  <si>
    <t>objetivo_programa</t>
  </si>
  <si>
    <t>val_referência</t>
  </si>
  <si>
    <t>num_ano_meta</t>
  </si>
  <si>
    <t xml:space="preserve">Ano Apuração </t>
  </si>
  <si>
    <t>(vazio)</t>
  </si>
  <si>
    <t>Polaridade</t>
  </si>
  <si>
    <t>Unidade Medida</t>
  </si>
  <si>
    <t>Meta Ano 2019</t>
  </si>
  <si>
    <t>1. Selecionar a UO</t>
  </si>
  <si>
    <t>2. Copiar os Indicadores para o Título 3.4 Indicadores dos Programas do Plano Plurianual - 2016-2019</t>
  </si>
  <si>
    <t>3. Preencher os valores atualizados dos indicadores (Segue exemplo abaixo)</t>
  </si>
  <si>
    <t>1. Selecionar a Unidade Orçamentária</t>
  </si>
  <si>
    <t>Observação: nem todas as unidades possuem indicadores de programa.</t>
  </si>
  <si>
    <t>15000 - Defensoria Pública do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</si>
</sst>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#,##0.000"/>
  </numFmts>
  <fonts count="1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C9C9C9"/>
      </top>
      <bottom style="medium">
        <color rgb="FFC9C9C9"/>
      </bottom>
      <diagonal/>
    </border>
    <border>
      <left/>
      <right/>
      <top/>
      <bottom style="medium">
        <color rgb="FFC9C9C9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vertical="center"/>
    </xf>
    <xf numFmtId="1" fontId="0" fillId="0" borderId="1" xfId="0" applyNumberFormat="1" applyFont="1" applyBorder="1" applyAlignment="1">
      <alignment horizontal="right" vertical="center"/>
    </xf>
    <xf numFmtId="2" fontId="0" fillId="0" borderId="1" xfId="0" applyNumberFormat="1" applyFont="1" applyBorder="1" applyAlignment="1">
      <alignment vertical="center"/>
    </xf>
    <xf numFmtId="2" fontId="0" fillId="0" borderId="1" xfId="0" applyNumberFormat="1" applyFont="1" applyBorder="1" applyAlignment="1">
      <alignment horizontal="right" vertical="center"/>
    </xf>
    <xf numFmtId="4" fontId="0" fillId="0" borderId="1" xfId="0" applyNumberFormat="1" applyFont="1" applyBorder="1" applyAlignment="1">
      <alignment vertical="center" wrapText="1"/>
    </xf>
    <xf numFmtId="4" fontId="0" fillId="0" borderId="1" xfId="0" applyNumberFormat="1" applyFont="1" applyBorder="1" applyAlignment="1">
      <alignment horizontal="right" vertical="center"/>
    </xf>
    <xf numFmtId="4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164" fontId="0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9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right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justify" vertical="center"/>
    </xf>
    <xf numFmtId="0" fontId="0" fillId="0" borderId="1" xfId="0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0" fontId="0" fillId="0" borderId="1" xfId="1" applyNumberFormat="1" applyFont="1" applyBorder="1" applyAlignment="1">
      <alignment vertical="center" wrapText="1"/>
    </xf>
    <xf numFmtId="10" fontId="6" fillId="3" borderId="1" xfId="1" applyNumberFormat="1" applyFont="1" applyFill="1" applyBorder="1" applyAlignment="1">
      <alignment horizontal="center" vertical="center" wrapText="1"/>
    </xf>
    <xf numFmtId="10" fontId="0" fillId="0" borderId="1" xfId="1" applyNumberFormat="1" applyFont="1" applyFill="1" applyBorder="1" applyAlignment="1">
      <alignment vertical="center" wrapText="1"/>
    </xf>
    <xf numFmtId="10" fontId="0" fillId="0" borderId="0" xfId="1" applyNumberFormat="1" applyFont="1" applyAlignment="1">
      <alignment vertical="center" wrapText="1"/>
    </xf>
    <xf numFmtId="0" fontId="1" fillId="0" borderId="1" xfId="0" applyFont="1" applyBorder="1"/>
    <xf numFmtId="3" fontId="0" fillId="0" borderId="1" xfId="0" applyNumberFormat="1" applyFont="1" applyBorder="1" applyAlignment="1">
      <alignment vertical="center" wrapText="1"/>
    </xf>
    <xf numFmtId="3" fontId="0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center" wrapText="1"/>
    </xf>
    <xf numFmtId="43" fontId="0" fillId="0" borderId="1" xfId="0" applyNumberFormat="1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0" fontId="9" fillId="0" borderId="1" xfId="1" applyNumberFormat="1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horizontal="justify" vertical="center" wrapText="1"/>
    </xf>
    <xf numFmtId="1" fontId="9" fillId="0" borderId="1" xfId="0" applyNumberFormat="1" applyFont="1" applyBorder="1" applyAlignment="1">
      <alignment vertical="center"/>
    </xf>
    <xf numFmtId="1" fontId="9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vertical="center"/>
    </xf>
    <xf numFmtId="43" fontId="9" fillId="0" borderId="1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0" fontId="5" fillId="0" borderId="1" xfId="0" applyFont="1" applyBorder="1"/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0" fontId="9" fillId="0" borderId="1" xfId="1" applyNumberFormat="1" applyFont="1" applyFill="1" applyBorder="1" applyAlignment="1">
      <alignment vertical="center" wrapText="1"/>
    </xf>
    <xf numFmtId="2" fontId="9" fillId="0" borderId="1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3" fontId="9" fillId="0" borderId="1" xfId="0" applyNumberFormat="1" applyFont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164" fontId="9" fillId="0" borderId="1" xfId="0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9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justify" vertical="center" wrapText="1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0" fontId="9" fillId="0" borderId="0" xfId="1" applyNumberFormat="1" applyFont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2" fontId="9" fillId="0" borderId="1" xfId="0" applyNumberFormat="1" applyFont="1" applyFill="1" applyBorder="1" applyAlignment="1">
      <alignment vertical="center"/>
    </xf>
    <xf numFmtId="2" fontId="9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43" fontId="9" fillId="0" borderId="1" xfId="2" applyFont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10" fontId="6" fillId="4" borderId="1" xfId="1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left" vertical="center" wrapText="1"/>
    </xf>
    <xf numFmtId="10" fontId="9" fillId="5" borderId="1" xfId="1" applyNumberFormat="1" applyFont="1" applyFill="1" applyBorder="1" applyAlignment="1">
      <alignment vertical="center" wrapText="1"/>
    </xf>
    <xf numFmtId="165" fontId="9" fillId="0" borderId="1" xfId="0" applyNumberFormat="1" applyFont="1" applyBorder="1" applyAlignment="1">
      <alignment horizontal="right" vertical="center"/>
    </xf>
    <xf numFmtId="0" fontId="9" fillId="5" borderId="1" xfId="0" applyFont="1" applyFill="1" applyBorder="1" applyAlignment="1">
      <alignment horizontal="right" vertical="center" wrapText="1"/>
    </xf>
    <xf numFmtId="4" fontId="9" fillId="0" borderId="3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9" fillId="0" borderId="3" xfId="0" applyNumberFormat="1" applyFont="1" applyBorder="1" applyAlignment="1">
      <alignment vertical="center"/>
    </xf>
    <xf numFmtId="43" fontId="9" fillId="0" borderId="2" xfId="0" applyNumberFormat="1" applyFont="1" applyBorder="1" applyAlignment="1">
      <alignment vertical="center"/>
    </xf>
    <xf numFmtId="43" fontId="9" fillId="0" borderId="0" xfId="2" applyFont="1" applyAlignment="1">
      <alignment horizontal="center" vertical="center"/>
    </xf>
    <xf numFmtId="43" fontId="8" fillId="0" borderId="0" xfId="2" applyFont="1" applyAlignment="1">
      <alignment horizontal="center" vertical="center"/>
    </xf>
    <xf numFmtId="43" fontId="9" fillId="0" borderId="0" xfId="2" applyFont="1" applyAlignment="1">
      <alignment vertical="center" wrapText="1"/>
    </xf>
    <xf numFmtId="43" fontId="8" fillId="0" borderId="0" xfId="2" applyFont="1" applyAlignment="1">
      <alignment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vertical="center"/>
    </xf>
    <xf numFmtId="0" fontId="12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vertical="center"/>
    </xf>
    <xf numFmtId="0" fontId="9" fillId="7" borderId="1" xfId="0" applyFont="1" applyFill="1" applyBorder="1" applyAlignment="1">
      <alignment horizontal="justify" vertical="center" wrapText="1"/>
    </xf>
    <xf numFmtId="0" fontId="5" fillId="7" borderId="1" xfId="0" applyFont="1" applyFill="1" applyBorder="1"/>
    <xf numFmtId="0" fontId="12" fillId="7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horizontal="center" vertical="center" wrapText="1"/>
    </xf>
    <xf numFmtId="0" fontId="9" fillId="0" borderId="0" xfId="0" pivotButton="1" applyFont="1"/>
    <xf numFmtId="0" fontId="9" fillId="0" borderId="0" xfId="0" applyFont="1"/>
    <xf numFmtId="0" fontId="16" fillId="8" borderId="0" xfId="0" applyFont="1" applyFill="1"/>
    <xf numFmtId="0" fontId="0" fillId="8" borderId="0" xfId="0" applyFill="1"/>
    <xf numFmtId="0" fontId="9" fillId="0" borderId="0" xfId="0" pivotButton="1" applyFont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8" borderId="0" xfId="0" applyFont="1" applyFill="1"/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7" fillId="0" borderId="0" xfId="0" applyFont="1" applyAlignment="1"/>
    <xf numFmtId="0" fontId="9" fillId="0" borderId="0" xfId="0" applyFont="1" applyAlignment="1">
      <alignment wrapText="1"/>
    </xf>
    <xf numFmtId="0" fontId="18" fillId="8" borderId="0" xfId="0" applyFont="1" applyFill="1"/>
    <xf numFmtId="0" fontId="9" fillId="0" borderId="0" xfId="0" applyFont="1" applyAlignment="1">
      <alignment horizontal="left"/>
    </xf>
    <xf numFmtId="0" fontId="9" fillId="0" borderId="0" xfId="0" pivotButton="1" applyFont="1" applyAlignment="1">
      <alignment horizontal="left" vertical="center" wrapText="1"/>
    </xf>
  </cellXfs>
  <cellStyles count="3">
    <cellStyle name="Normal" xfId="0" builtinId="0"/>
    <cellStyle name="Porcentagem" xfId="1" builtinId="5"/>
    <cellStyle name="Vírgula" xfId="2" builtinId="3"/>
  </cellStyles>
  <dxfs count="1010">
    <dxf>
      <alignment horizontal="left" readingOrder="0"/>
    </dxf>
    <dxf>
      <alignment horizontal="left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10</xdr:row>
      <xdr:rowOff>66675</xdr:rowOff>
    </xdr:from>
    <xdr:to>
      <xdr:col>18</xdr:col>
      <xdr:colOff>122469</xdr:colOff>
      <xdr:row>23</xdr:row>
      <xdr:rowOff>142556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124075"/>
          <a:ext cx="10847619" cy="25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28</xdr:row>
      <xdr:rowOff>161925</xdr:rowOff>
    </xdr:from>
    <xdr:to>
      <xdr:col>18</xdr:col>
      <xdr:colOff>131984</xdr:colOff>
      <xdr:row>42</xdr:row>
      <xdr:rowOff>123496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5724525"/>
          <a:ext cx="10923809" cy="26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2</xdr:row>
      <xdr:rowOff>76200</xdr:rowOff>
    </xdr:from>
    <xdr:to>
      <xdr:col>11</xdr:col>
      <xdr:colOff>65876</xdr:colOff>
      <xdr:row>4</xdr:row>
      <xdr:rowOff>171390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" y="533400"/>
          <a:ext cx="6390476" cy="47619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liana  Cruz" refreshedDate="43839.653940509263" createdVersion="6" refreshedVersion="6" minRefreshableVersion="3" recordCount="251">
  <cacheSource type="worksheet">
    <worksheetSource ref="A1:Y252" sheet="Indicadores-2019"/>
  </cacheSource>
  <cacheFields count="25">
    <cacheField name="nom_tema" numFmtId="0">
      <sharedItems/>
    </cacheField>
    <cacheField name="nom_siga_unidade" numFmtId="0">
      <sharedItems/>
    </cacheField>
    <cacheField name="cod_uo" numFmtId="0">
      <sharedItems containsSemiMixedTypes="0" containsString="0" containsNumber="1" containsInteger="1" minValue="15000" maxValue="55001" count="30">
        <n v="27021"/>
        <n v="44001"/>
        <n v="44022"/>
        <n v="44023"/>
        <n v="26001"/>
        <n v="27024"/>
        <n v="27025"/>
        <n v="27029"/>
        <n v="55001"/>
        <n v="27000"/>
        <n v="41029"/>
        <n v="15000"/>
        <n v="54096"/>
        <n v="45001"/>
        <n v="45021"/>
        <n v="45022"/>
        <n v="27030"/>
        <n v="41021"/>
        <n v="41024"/>
        <n v="41023"/>
        <n v="41026"/>
        <n v="53001"/>
        <n v="53023"/>
        <n v="47001"/>
        <n v="47022"/>
        <n v="52030"/>
        <n v="52001"/>
        <n v="48091"/>
        <n v="16000"/>
        <n v="23000"/>
      </sharedItems>
    </cacheField>
    <cacheField name="sigla_uo" numFmtId="0">
      <sharedItems/>
    </cacheField>
    <cacheField name="nom_uo" numFmtId="0">
      <sharedItems/>
    </cacheField>
    <cacheField name="UO" numFmtId="0">
      <sharedItems count="30">
        <s v="27021 - Instituto do Meio Ambiente"/>
        <s v="44001 - Secretaria de Estado da Agricultura e da Pesca"/>
        <s v="44022 - Cia Integrada de Desenvolvimento Agrícola"/>
        <s v="44023 - Empresa de Pesquisa Agropecuária e Extensão Rural"/>
        <s v="26001 - Secretaria de Estado da Assistência Social"/>
        <s v="27024 - Fundação de Amparo a Pesquisa e Inovação do Estado de Santa Catarina"/>
        <s v="27025 - Instituto de Metrologia de Santa Catarina"/>
        <s v="27029 - Agência de Regulação de Serviços Públicos de Santa Catarina"/>
        <s v="55001 - Secretaria de Estado da Defesa Civil"/>
        <s v="27000 - Secretaria de Estado de Desenvolvimento Sustentável"/>
        <s v="41029 - Agência de Fomento do Estado de Santa Catarina S.A."/>
        <s v="15000 - Defensoria Pública do Estado"/>
        <s v="54096 - Secretaria de Estado de Justiça e Cidadania"/>
        <s v="45001 - Secretaria de Estado da Educação"/>
        <s v="45021 - Fundação Catarinense de Educação Especial"/>
        <s v="45022 - Fundação Universidade do Estado de Santa Catarina"/>
        <s v="27030 - Administração do Porto de São Francisco do Sul"/>
        <s v="41021 - Centrais Elétricas de Santa Catarina"/>
        <s v="41024 - Centrais Elétricas de Santa Catarina"/>
        <s v="41023 - SC Participações e Parcerias S.A"/>
        <s v="41026 - SC Par Porto de Imbituba"/>
        <s v="53001 - Secretaria de Estado da Infraestrutura"/>
        <s v="53023 - Departamento de Transportes e Terminais"/>
        <s v="47001 - Secretaria de Estado de Administração"/>
        <s v="47022 - Instituto de Previdência do Estado"/>
        <s v="52030 - Fundação Escola de Governo"/>
        <s v="52001 - Secretaria de Estado da Fazenda"/>
        <s v="48091 - Secretaria de Estado da Saúde"/>
        <s v="16000 - Secretaria de Estado da Segurança Pública"/>
        <s v="23000 - Secretaria de Estado de Turismo, Cultura e Esporte"/>
      </sharedItems>
    </cacheField>
    <cacheField name="cod_programa" numFmtId="0">
      <sharedItems containsSemiMixedTypes="0" containsString="0" containsNumber="1" containsInteger="1" minValue="110" maxValue="950"/>
    </cacheField>
    <cacheField name="nom_programa_compl" numFmtId="0">
      <sharedItems count="60">
        <s v="340 - Desenvolvimento Ambiental Sustentável"/>
        <s v="300 - Qualidade de Vida no Campo e na Cidade"/>
        <s v="315 - Defesa Sanitária Agropecuária"/>
        <s v="320 - Agricultura Familiar"/>
        <s v="335 - Santa Catarina Rural"/>
        <s v="310 - Agronegócio Competitivo"/>
        <s v="510 - Gestão do SUAS"/>
        <s v="530 - Pró-Emprego e Renda"/>
        <s v="230 - CTI - Fomento à Ciência, Tecnologia e Inovação"/>
        <s v="211 - Metrologia e Qualidade de Produtos e Serviços"/>
        <s v="950 - Defesa dos Interesses Sociais"/>
        <s v="350 - Gestão de Recursos Hídricos"/>
        <s v="730 - Prevenção e Preparação para Desastres"/>
        <s v="731 - Gestão de Riscos e Redução de Desastres"/>
        <s v="342 - Revitalização da Economia Catarinense - PREC"/>
        <s v="346 - Tecnologia e Inovação para o Desenvolvimento Sustentável"/>
        <s v="348 - Gestão Ambiental Estratégica"/>
        <s v="200 - Competitividade e Excelência Econômica"/>
        <s v="745 - Fortalecendo Direitos"/>
        <s v="760 - Ressocialização dos Apenados e Adolescentes em conflito com a Lei"/>
        <s v="750 - Expansão e Modernização do Sistema Prisional e Socioeducativo"/>
        <s v="740 - Gestão do Sistema Prisional e Socioeducativo"/>
        <s v="610 - Educação Básica com Qualidade e Equidade"/>
        <s v="623 - Gestão Democrática da Educação"/>
        <s v="625 - Valorização dos Profissionais da Educação"/>
        <s v="626 - Redução das Desigualdades e Valorização da Diversidade "/>
        <s v="627 - Acesso à Educação Superior"/>
        <s v="520 - Inclusão Social - Identificação e Eliminação de Barreiras"/>
        <s v="630 - Gestão do Ensino Superior"/>
        <s v="150 - Modernização Portuária"/>
        <s v="810 - Comunicação do Poder Executivo"/>
        <s v="181 - Transmissão de Energia"/>
        <s v="160 - Geração de Energia Elétrica"/>
        <s v="182 - Energia Elétrica Distribuída"/>
        <s v="183 - Investimentos em Novos Negócios"/>
        <s v="188 - Concessões, Participações e Parcerias Público-Privadas"/>
        <s v="110 - Construção de Rodovias"/>
        <s v="140 - Reabilitação e Aumento de Capacidade de Rodovias"/>
        <s v="115 - Gestão do Sistema de Transporte Intermunicipal de Pessoas"/>
        <s v="870 - Pensões Especiais"/>
        <s v="850 - Gestão de Pessoas"/>
        <s v="860 - Gestão Previdenciária"/>
        <s v="825 - Formação de Gestores Públicos"/>
        <s v="830 - Gestão Fiscal e Financeira"/>
        <s v="410 - Vigilância em Saúde"/>
        <s v="430 - Atenção de Média e Alta Complexidade Ambulatorial e Hospitalar"/>
        <s v="400 - Gestão do SUS"/>
        <s v="420 - Atenção Básica"/>
        <s v="705 - Segurança Cidadã"/>
        <s v="706 - De Olho no Crime"/>
        <s v="707 - Suporte Institucional Integrado"/>
        <s v="708 - Valorização do Servidor"/>
        <s v="650 - Desenvolvimento e Fortalecimento do Esporte e do Lazer"/>
        <s v="660 - Pró-Cultura"/>
        <s v="640 - Promoção do Turismo Catarinense"/>
        <s v="550 - Comer Bem SC"/>
        <s v="540 - Nova Casa"/>
        <s v="130 - Conservação e Segurança Rodoviária"/>
        <s v="855 - Saúde Ocupacional"/>
        <s v="440 - Assistência Farmacêutica"/>
      </sharedItems>
    </cacheField>
    <cacheField name="nom_programa" numFmtId="0">
      <sharedItems/>
    </cacheField>
    <cacheField name="objetivo_programa" numFmtId="0">
      <sharedItems longText="1"/>
    </cacheField>
    <cacheField name="nom_indicador" numFmtId="0">
      <sharedItems count="247" longText="1">
        <s v="Ações de fiscalização efetuadas"/>
        <s v="Avaliações de balneabilidade"/>
        <s v="Certidões e licenciamentos emitidos"/>
        <s v="Educação ambiental nas escolas"/>
        <s v="Vistorias de licenciamentos"/>
        <s v="Percentual de crescimento na melhoria da infraestrutura no meio rural"/>
        <s v="Número de monitoramentos de parques aquícolas"/>
        <s v="Número de animais abatidos"/>
        <s v="Total de famílias beneficiadas no programa Agricultura Familiar"/>
        <s v="Total de propostas apoiadas no programa SC Rural"/>
        <s v="Exportação catarinense de milho e soja "/>
        <s v="Certificações sanitárias de área/zona livre de doenças animais e pragas/doenças vegetais "/>
        <s v="Capacitação de agricultores e pescadores "/>
        <s v="Cobertura de atendimento a agricultores "/>
        <s v="Participação de atividade de campo"/>
        <s v="Retorno social "/>
        <s v="Média de projetos correntes aplicados por pesquisador "/>
        <s v="Novas cultivares e tecnologias"/>
        <s v="Publicações aplicadas por pesquisador "/>
        <s v="Percentual de municípios cofinanciados que ofer-tam Alta Complexidade"/>
        <s v="Percentual de municípios Cofinanciados – Benefí-cios Eventuais"/>
        <s v="Percentual de Cobertura de CRAS"/>
        <s v="Percentual de Cobertura de CREAS (município de pequeno porte II) "/>
        <s v="Percentual de municípios cofinanciados que possu-em CRAS "/>
        <s v="Percentual de municípios cofinanciados que possu-em CREAS e Centro POP"/>
        <s v="Número de famílias em situação de extrema pobre-za na área urbana"/>
        <s v="Número de famílias em situação de extrema pobreza na área rural"/>
        <s v="Quantidade de famílias beneficiadas pelo Programa Santa Renda"/>
        <s v="Quantidade de famílias beneficiadas pelo benefício da gestação múltipla"/>
        <s v="Número de trabalhadores do SUAS (municipais e estaduais)  Capacitados"/>
        <s v="Número de representantes municipais tecnicamen-te assessorados"/>
        <s v="Número de pessoas encaminhadas para seguro desemprego"/>
        <s v="Número de Cadastros no Programa de Artesanato Brasileiro"/>
        <s v="Número de atendimentos nos postos do SINE"/>
        <s v="Números de pessoas encaminhadas para entrevistas no mercado de trabalho"/>
        <s v="Pesquisador-bolsista - bolsas concedidas por ano"/>
        <s v="Pesquisa apoiada - projetos contratados por ano"/>
        <s v="Eventos apoiados - projetos contratados por ano"/>
        <s v="Inovação apoiada - projetos contratados por ano"/>
        <s v="Número de ações fiscais em produtos regulamentados"/>
        <s v="Número de ensaios em produtos pré-medidos"/>
        <s v="Número de verificações em empresas prestadoras de serviços"/>
        <s v="Número de verificações em instrumentos de medição"/>
        <s v="Fiscalizações - visitas realizadas"/>
        <s v="Número de ações preventivas em recursos hídricos implementadas/nº ações definidas"/>
        <s v="Área coberta"/>
        <s v="Número de municípios com áreas de risco mapeadas/295"/>
        <s v="Número de municípios com plano preventivo/295"/>
        <s v="Número de famílias atendidas/número de solicitações"/>
        <s v="Número de estações/100km2"/>
        <s v="Projeto  de desenvolvimento econômico apoiado"/>
        <s v="Projeto subsidiado"/>
        <s v="Supervisão realizada"/>
        <s v="Projeto de CT&amp;I apoiado"/>
        <s v="Projeto de desenvolvimento sustentável apoiado"/>
        <s v="Projeto de educação ambiental apoiado"/>
        <s v="Comitê de bacia atendido"/>
        <s v="Projeto apoiado de recursos hídricos"/>
        <s v="Outorga realizada"/>
        <s v="Apoio creditício a microempresas"/>
        <s v="Apoio creditício às empresas de médio e grande porte"/>
        <s v="Apoio creditício ao sistema de microcrédito para instituições"/>
        <s v="Apoio creditício ao desenvolvimento dos municípios"/>
        <s v="Índice de atribuições (varas judiciais) abrangidas pela DPESC"/>
        <s v="Índice de comarcas beneficiadas pela DPESC"/>
        <s v="Percentual de apenados estudando"/>
        <s v="Percentual de apenados trabalhando"/>
        <s v="Unidades Reaparelhadas"/>
        <s v="Vagas geradas"/>
        <s v="Número de capacitações de servidores"/>
        <s v="Número de agentes penitenciários por apenado"/>
        <s v="Número de agentes socioeducativos por adolescente"/>
        <s v="Taxa de resolução Procon"/>
        <s v="Percentual de escolas com matrículas em tempo integral - rede estadual"/>
        <s v="Percentual de jovens de 16 anos de idade que concluíram o ensino fundamental"/>
        <s v="Percentual de matrículas em tempo integral - rede estadual"/>
        <s v="Taxa bruta de atendimento à população de 15 a 17 anos de idade"/>
        <s v="Taxa líquida no ensino médio"/>
        <s v="Percentual de escolas que participam da nova forma de escolha dos gestores escolares da rede estadual de ensino"/>
        <s v="Percentual de professores da educação básica com pós-graduação lato sensu ou stricto sensu - rede estadual"/>
        <s v="Proporção de docências da educação infantil com professores cuja formação superior está adequada à área de conhecimento que lecionam- (todas as redes de ensino)1"/>
        <s v="Relação percentual entre o rendimento bruto médio mensal dos profissionais do magistério das redes públicas da educação básica, com nível superior completo, e o rendimento bruto médio mensal dos demais profissionais assalariados, com nível superior completo."/>
        <s v="Percentual da população de 4 a 17 anos com deficiência que frequenta a escola"/>
        <s v="Percentual de escolas com salas de recursos multifuncionais em condições adequadas de uso - rede estadual"/>
        <s v="Percentual de escolas estaduais com banheiro acessível - rede estadual"/>
        <s v="Percentual de escolas estaduais com dependências e vias acessíveis - rede estadual"/>
        <s v="Percentual de matrículas em classes comuns do Ensino Regular e/ou EJA da Educação Básica de alunos de 4 a 17 anos de idade público da educação especial - rede estadual"/>
        <s v="Percentual de matrículas na EJA integrada à educação profissional - rede estadual"/>
        <s v="Razão entre a escolaridade média de negros e não negros na faixa etária de 18 a 29 anos"/>
        <s v="Taxa de alfabetização da população de 15 anos ou mais de idade"/>
        <s v="Taxa de analfabetismo funcional da população de 15 anos ou mais de idade"/>
        <s v="Proporção de docências dos anos iniciais do ensino fundamental com professores cuja formação superior está adequada à área de conhecimento que lecionam- (todas as redes de ensino)1"/>
        <s v="Proporção de docências dos anos finais do ensino fundamental com professores cuja formação superior está adequada à área de conhecimento que lecionam- (todas as redes de ensino)2"/>
        <s v="Proporção de docências do ensino médio com professores cuja formação superior está adequada à área de conhecimento que lecionam- (todas as redes de ensino)2"/>
        <s v="Escolaridade média da população de 18 a 29 anos de idade"/>
        <s v="Escolaridade média da população de 18 a 29 anos pertencente aos 25% mais pobres (renda domiciliar per capita)"/>
        <s v="Escolaridade média da população de 18 a 29 anos residente na área rural"/>
        <s v="Recursos transferidos às escolas por meio do CPESC"/>
        <s v="Total de investimentos no UNIEDU"/>
        <s v="IDEB – anos finais do ensino fundamental - rede estadual"/>
        <s v="IDEB – anos iniciais do ensino fundamental - rede estadual"/>
        <s v="IDEB – ensino médio - rede estadual"/>
        <s v="Total de matrículas da educação profissional técnica - rede estadual"/>
        <s v="Total de bolsas de estudos do UNIEDU - Graduação"/>
        <s v="Total de bolsas de estudos do UNIEDU - PROESDE"/>
        <s v="Total de bolsas de estudos Pós-Graduação"/>
        <s v="Percentual de crianças com deficiência intelectual, motora, visual e auditiva, entre 0 e 5 anos de idade, atendidas"/>
        <s v="Percentual de pessoas com deficiência intelectual, motora, visual e auditiva, entre 6 e 17 anos de idade, atendidas"/>
        <s v="Percentual de profissionais capacitados pela FCEE na área da educação especial"/>
        <s v="Percentual de serviços especializados em educação especial assessorados por escolas da Rede Pública Estadual de ensino"/>
        <s v="Percentual de serviços especializados em educação especial assessorados por instituição, conveniadas com a FCEE"/>
        <s v="Número de benefícios sociais concedidos"/>
        <s v="Número de pessoas com altas habilidades/superdotação, entre 6 e 17 anos de idade, atendidas"/>
        <s v="Número de pessoas com deficiência intelectual, motora, visual e auditiva, entre 18 e 59 anos de idade, atendidas "/>
        <s v="Número de pessoas com TDAH, entre 6 e 17 anos de idade atendidas "/>
        <s v="Número de pessoas com TEA, entre 18 e 59 anos de idade, atendidas "/>
        <s v="Número de pessoas com TEA, entre 6 e 17 anos de idade, atendidas "/>
        <s v="Número de projetos de pesquisa científica e/ou produção técnica concluídas pela FCEE"/>
        <s v="IGC - Índice Geral de Curso"/>
        <s v="Número de projetos de pesquisa em execução"/>
        <s v="Número de bolsas de iniciação científica"/>
        <s v="Número de grupos de pesquisa contemplados com recursos financeiros"/>
        <s v="Número de formados"/>
        <s v="Número de teses defendidas"/>
        <s v="Percentual de gastos com pessoal referente a receita no exercício"/>
        <s v="Tonelada movimentada no exercício"/>
        <s v="Número de navios atracados no exercício"/>
        <s v="Número de programas ambientais monitorados"/>
        <s v="Números de eventos/campanhas no exercício"/>
        <s v="Quantidade de Linha de Transmissão"/>
        <s v="Geração de energia "/>
        <s v="Energia Elétrica Distribuída"/>
        <s v="Quantidade  de Empresas que a CELESC H tem participação"/>
        <s v="Número de elementos estruturais da AALP - Área de Apoio Logístico Portuário"/>
        <s v="Número de empresas apoiadas por participação acionária direta ou via fundos de investimento"/>
        <s v="Número de obras de acessibilidade realizadas"/>
        <s v="Profundidade de acesso marítimo do Porto de Imbituba"/>
        <s v="Receita operacional do Porto de Imbituba"/>
        <s v="Volume da movimentação de cargas do Porto de Imbituba"/>
        <s v="Percentual da malha rodoviária estadual pavimentada"/>
        <s v="Km de rodovias estaduais duplicadas"/>
        <s v="Km rodoviário (rodovias federais e estaduais) pavimentado por mil habitantes"/>
        <s v="LIVE - Licença de viagens especiais emitidas"/>
        <s v="LITSOC - Licenças de transporte sem objetivo comercial"/>
        <s v="LIFRE - Licenças de fretamento emitidas"/>
        <s v="NUVER - Número de veículos de transporte coletivo registrado"/>
        <s v="NULIUR - Número de Linhas Intermunicipais Urbanas em Operação"/>
        <s v="NULIRO - Número de Linhas Intermunicipais Rodoviárias em Operação"/>
        <s v="IAAF - Índice Anual de Abordagens de Fiscalização"/>
        <s v="Número de pessoas beneficiadas no ano"/>
        <s v="Número de bolsistas/estagiários contratados"/>
        <s v="Quantidade de contratos de assessoria e consultoria previdenciária - serviço prestado"/>
        <s v="Número de aposentadorias concedidas - acumulado"/>
        <s v="Número de pensões por morte concedidas - acumulado"/>
        <s v="Servidores capacitados por ano"/>
        <s v="Pesquisas realizadas por ano"/>
        <s v="Receita tributária total"/>
        <s v="Benefícios financeiros efetivos decorrentes de ações de auditoria"/>
        <s v="Acesso anual ao Portal de Transparência SC por ano"/>
        <s v="Proporção de casos de doenças de notificação compulsória imediata (DNCI) encerrados em até 60 dias após notificação."/>
        <s v="Proporção de vacinas selecionadas do Calendário Nacional de Vacinação para crianças menores de dois anos de idade "/>
        <s v="Proporção de internações reguladas"/>
        <s v="Proporção de procedimentos ambulatoriais e hospitalares regulados"/>
        <s v="Número de profissionais formados e/ou qualificados anualmente pela Secretaria de Estado da Saúde de Santa Catarina"/>
        <s v="Número de Núcleos de Apoio à Saúde da Família (NASF)"/>
        <s v="Percentual de investigações em incêndio e explosões realizadas"/>
        <s v="Percentual de autoria de homicídio apurado"/>
        <s v="Percentual de investimento (despesa de capital)"/>
        <s v="Número de bombeiros militares existentes/100 mil habitantes"/>
        <s v="Número de policiais civis existentes/100 mil habitantes"/>
        <s v="Número de policiais militares existentes/100 mil habitantes"/>
        <s v="Número de servidores do IGP existentes/100 mil habitantes"/>
        <s v="Número de pessoas participantes voluntários nas ações de Segurança Pública"/>
        <s v="Número de programas, projetos e ações criadas"/>
        <s v="Número de bombeiros por 100 mil habitantes"/>
        <s v="Número de projetos de sistema contra incêndio de edificação analisados"/>
        <s v="Número de vistorias realizadas e alvarás concedidos"/>
        <s v="Número de pessoas capacitadas nos programas e projetos sociais"/>
        <s v="Número de pessoas socorridas"/>
        <s v="Número de salvamentos e resgates realizados"/>
        <s v="Número de armas apreendidas"/>
        <s v="Número de policiais submetidos a cursos"/>
        <s v="Índice de crescimento de projetos de infraestrutura esportiva"/>
        <s v="Percentual do volume de recursos investidos por manifestação esportiva"/>
        <s v="Taxa de crescimento de participação de atletas"/>
        <s v="Percentual de municípios com Conselhos Municipais de Política Cultural ativos"/>
        <s v="Percentual de municípios com Fundo Municipal de Cultura"/>
        <s v="Percentual de municípios com Plano Municipal de Cultura"/>
        <s v="Percentual dos municípios que investiram mais de 1,4% de sua receita corrente liquida em cultura"/>
        <s v="Valor per capita gasto por atleta "/>
        <s v="Empregos formais no setor no estado"/>
        <s v="Estabelecimentos no setor"/>
        <s v="Movimentação na fronteira terrestre (janeiro-fevereiro)"/>
        <s v="Movimentação nos aeroportos (Florianópolis, Navegantes e Joinville)"/>
        <s v="Número de empresas registradas no Cadastur (segmentos obrigatórios: meios de hospedagem, agência de turismo e transportadora turística)"/>
        <s v="Conselhos Municipais de Esporte"/>
        <s v="Fundos Municipais de Esporte"/>
        <s v="Instituições educacionais participantes nas competições do esporte escolar"/>
        <s v="Percentual da população em situação de insegurança alimentar e nutricional grave"/>
        <s v="Déficit total habitacional (urbano + rural)"/>
        <s v="Número de domicílios sem banheiro"/>
        <s v="Número de propriedades sem regularização fundiária"/>
        <s v="Taxa de reincidência"/>
        <s v="Taxa de ocupação unidade prisionais"/>
        <s v="Taxa de ocupação unidades socioeducativas"/>
        <s v="Déficit de viaturas"/>
        <s v="Déficit de vagas no sistema prisional"/>
        <s v="Custo de pessoa privada de liberdade (R$/ano)"/>
        <s v="Estudantes com proficiência insuficiente na Avaliação Nacional da Alfabetização - ANA - Matemática (níveis 1 e 2 da escala de proficiência)"/>
        <s v="Estudantes com proficiência insuficiente na Avaliação Nacional da Alfabetização - ANA - Escrita (Níveis 1, 2 e 3 da escala de proficiência) - rede estadual"/>
        <s v="Estudantes com proficiência insuficiente na Avaliação Nacional da Alfabetização - ANA - Leitura (Nível 1 da escala ANA) - rede estadual"/>
        <s v="Taxa de abandono no ensino fundamental - rede estadual"/>
        <s v="Taxa de abandono no ensino médio - rede estadual"/>
        <s v="Taxa de distorção idade-série no ensino fundamental - rede estadual"/>
        <s v="Taxa de distorção idade-série no ensino médio - rede estadual"/>
        <s v="Taxa de reprovação no ensino fundamental - rede estadual"/>
        <s v="Taxa de reprovação no ensino médio - rede estadual"/>
        <s v="Percentual de professores ACTs na rede estadual de ensino"/>
        <s v="Percentual de profissionais de educação da rede estadual que se afastaram para fazer pós-graduação"/>
        <s v="Percentual da população de 18 e 29 anos com menos de 12 anos de escolaridade"/>
        <s v="Percentual da população de 18 e 29 anos entre os 25% mais pobres com menos de 12 anos de escolaridade"/>
        <s v="Percentual da população de 18 e 29 anos residente no campo com menos de 12 anos de escolaridade"/>
        <s v="Percentual da população negra entre 18 e 29 anos com menos de 12 anos de escolaridade"/>
        <s v="Mortes por acidentes de trânsito em rodovias estaduais/100mil habitantes"/>
        <s v="IMF - Idade média da frota"/>
        <s v="Índice de absenteísmo (anual)_x000a_"/>
        <s v="Índice de limite prudencial com o pagamento da folha estadual no ano"/>
        <s v="Índice de absenteísmo doença"/>
        <s v="Índice de duração de LTS"/>
        <s v="Índice de frequência de LTS"/>
        <s v="Taxa de afastamento por LTS"/>
        <s v="Número de auxílios reclusão concedidos - acumulado"/>
        <s v="Proporção de internações por condições sensíveis à Atenção Básica (ICSAB)"/>
        <s v="Percentual anual de devoluções de processos de solicitação de medicamentos, gerenciados pelo Sistema SISMEDEX"/>
        <s v="Tempo médio de espera para atendimento dos pacientes que requerem medicamentos do Componente Especializado da Assistência Farmacêutica (CEAF)"/>
        <s v="Mortalidade prematura por doenças crônicas não transmissíveis "/>
        <s v="Número de casos novos de sífilis congênita em menores de um ano de idade"/>
        <s v="Percentual entre valor do prejuízo e valores de bens salvos nos incêndios"/>
        <s v="Quantidade de drogas apreendidas"/>
        <s v="Taxa de homicídio "/>
        <s v="Taxa de latrocínio "/>
        <s v="Número de mortes em locais e horários monitorados"/>
        <s v="Número de incêndios combatidos "/>
        <s v="Número de prisões"/>
        <s v="Número de furtos"/>
        <s v="Número de roubos"/>
        <s v="Quantidade de obras de infraestrutura realizadas"/>
      </sharedItems>
    </cacheField>
    <cacheField name="nom_polarizacao" numFmtId="0">
      <sharedItems count="2">
        <s v="Maior Melhor"/>
        <s v="Menor Melhor"/>
      </sharedItems>
    </cacheField>
    <cacheField name="nom_formula" numFmtId="0">
      <sharedItems containsBlank="1" longText="1"/>
    </cacheField>
    <cacheField name="nom_medida" numFmtId="0">
      <sharedItems count="12">
        <s v="unidade"/>
        <s v="taxa"/>
        <s v="tonelada"/>
        <s v="%"/>
        <s v="R$"/>
        <s v="anos de estudo"/>
        <s v="Km"/>
        <s v="MW médio"/>
        <s v="MWh"/>
        <s v="Metros"/>
        <s v="anos"/>
        <s v="Kg"/>
      </sharedItems>
    </cacheField>
    <cacheField name="num_ano_ref" numFmtId="0">
      <sharedItems containsSemiMixedTypes="0" containsString="0" containsNumber="1" containsInteger="1" minValue="2010" maxValue="2019"/>
    </cacheField>
    <cacheField name="val_referência" numFmtId="0">
      <sharedItems containsSemiMixedTypes="0" containsString="0" containsNumber="1" minValue="0" maxValue="21400000000"/>
    </cacheField>
    <cacheField name="num_ano_meta" numFmtId="0">
      <sharedItems containsSemiMixedTypes="0" containsString="0" containsNumber="1" containsInteger="1" minValue="2019" maxValue="2019"/>
    </cacheField>
    <cacheField name="valor_meta" numFmtId="0">
      <sharedItems containsSemiMixedTypes="0" containsString="0" containsNumber="1" minValue="0" maxValue="27000000000" count="171">
        <n v="660"/>
        <n v="6200"/>
        <n v="6600"/>
        <n v="11000"/>
        <n v="1100"/>
        <n v="57"/>
        <n v="2500"/>
        <n v="10000"/>
        <n v="371576"/>
        <n v="3616"/>
        <n v="1621000"/>
        <n v="4"/>
        <n v="17.5"/>
        <n v="56.5"/>
        <n v="45"/>
        <n v="5.0999999999999996"/>
        <n v="1.2"/>
        <n v="13"/>
        <n v="2.6"/>
        <n v="100"/>
        <n v="98"/>
        <n v="99"/>
        <n v="70208"/>
        <n v="17002"/>
        <n v="33760"/>
        <n v="107"/>
        <n v="3934"/>
        <n v="1330"/>
        <n v="270000"/>
        <n v="3000"/>
        <n v="880000"/>
        <n v="120000"/>
        <n v="200"/>
        <n v="150"/>
        <n v="120"/>
        <n v="35000"/>
        <n v="70000"/>
        <n v="350"/>
        <n v="200000"/>
        <n v="160"/>
        <n v="10"/>
        <n v="895"/>
        <n v="5"/>
        <n v="3"/>
        <n v="15"/>
        <n v="6"/>
        <n v="16"/>
        <n v="20"/>
        <n v="500"/>
        <n v="92089000"/>
        <n v="248129000"/>
        <n v="23678000"/>
        <n v="130794000"/>
        <n v="275"/>
        <n v="130"/>
        <n v="21"/>
        <n v="87"/>
        <n v="24"/>
        <n v="18"/>
        <n v="40"/>
        <n v="1435"/>
        <n v="3150"/>
        <n v="0.125"/>
        <n v="2.5"/>
        <n v="26"/>
        <n v="92"/>
        <n v="85"/>
        <n v="97"/>
        <n v="55"/>
        <n v="68.2"/>
        <n v="93"/>
        <n v="52"/>
        <n v="70"/>
        <n v="2"/>
        <n v="86"/>
        <n v="77.900000000000006"/>
        <n v="80.2"/>
        <n v="10.9"/>
        <n v="9.5"/>
        <n v="10.5"/>
        <n v="9500000"/>
        <n v="139000000"/>
        <n v="5.8"/>
        <n v="6.2"/>
        <n v="20000"/>
        <n v="16500"/>
        <n v="1400"/>
        <n v="60"/>
        <n v="5430"/>
        <n v="470"/>
        <n v="12000"/>
        <n v="7000"/>
        <n v="1110"/>
        <n v="650"/>
        <n v="550"/>
        <n v="3014"/>
        <n v="12000000"/>
        <n v="456"/>
        <n v="9"/>
        <n v="485"/>
        <n v="74.17"/>
        <n v="25735520.489999998"/>
        <n v="7"/>
        <n v="12"/>
        <n v="88000000"/>
        <n v="7000000"/>
        <n v="65"/>
        <n v="1.05"/>
        <n v="80000"/>
        <n v="60000"/>
        <n v="1800"/>
        <n v="6000"/>
        <n v="380"/>
        <n v="700"/>
        <n v="800"/>
        <n v="4000"/>
        <n v="30"/>
        <n v="64152"/>
        <n v="13451"/>
        <n v="3910"/>
        <n v="8"/>
        <n v="27000000000"/>
        <n v="27000000"/>
        <n v="2500000"/>
        <n v="5500"/>
        <n v="285"/>
        <n v="66"/>
        <n v="62"/>
        <n v="41"/>
        <n v="172"/>
        <n v="98000"/>
        <n v="43000"/>
        <n v="480000"/>
        <n v="144000"/>
        <n v="153000"/>
        <n v="6448"/>
        <n v="227"/>
        <n v="47"/>
        <n v="28"/>
        <n v="29"/>
        <n v="34"/>
        <n v="88.23"/>
        <n v="99877.32"/>
        <n v="47954.400000000001"/>
        <n v="215988.4"/>
        <n v="5854702.2400000002"/>
        <n v="2902"/>
        <n v="75"/>
        <n v="1086"/>
        <n v="1"/>
        <n v="150306"/>
        <n v="11700"/>
        <n v="106874"/>
        <n v="80"/>
        <n v="3281"/>
        <n v="28000"/>
        <n v="9.6999999999999993"/>
        <n v="7.3"/>
        <n v="0.4"/>
        <n v="0.15"/>
        <n v="79"/>
        <n v="3.5000000000000001E-3"/>
        <n v="25"/>
        <n v="276.05"/>
        <n v="9200"/>
        <n v="9.9"/>
        <n v="0.9"/>
        <n v="0"/>
        <n v="29100"/>
        <n v="90000"/>
        <n v="16000"/>
      </sharedItems>
    </cacheField>
    <cacheField name="Ano Apuração " numFmtId="0">
      <sharedItems containsNonDate="0" containsString="0" containsBlank="1" count="1">
        <m/>
      </sharedItems>
    </cacheField>
    <cacheField name="Valor Apuração " numFmtId="0">
      <sharedItems containsNonDate="0" containsString="0" containsBlank="1" count="1">
        <m/>
      </sharedItems>
    </cacheField>
    <cacheField name="periodicidade" numFmtId="0">
      <sharedItems containsNonDate="0" containsString="0" containsBlank="1"/>
    </cacheField>
    <cacheField name="nom_fonte" numFmtId="0">
      <sharedItems containsBlank="1"/>
    </cacheField>
    <cacheField name="prec_geral_meta" numFmtId="10">
      <sharedItems containsString="0" containsBlank="1" containsNumber="1" minValue="0" maxValue="30"/>
    </cacheField>
    <cacheField name="perc_var_ref_meta" numFmtId="10">
      <sharedItems containsString="0" containsBlank="1" containsNumber="1" minValue="-0.96666666666666667" maxValue="284.71428571428572"/>
    </cacheField>
    <cacheField name="nom_indicador_medida" numFmtId="0">
      <sharedItems containsBlank="1" count="248" longText="1">
        <s v="Ações de fiscalização efetuadas (unidade)"/>
        <s v="Avaliações de balneabilidade (unidade)"/>
        <s v="Certidões e licenciamentos emitidos (unidade)"/>
        <s v="Educação ambiental nas escolas (unidade)"/>
        <s v="Vistorias de licenciamentos (unidade)"/>
        <s v="Percentual de crescimento na melhoria da infraestrutura no meio rural (taxa)"/>
        <s v="Número de monitoramentos de parques aquícolas (unidade)"/>
        <s v="Número de animais abatidos (unidade)"/>
        <s v="Total de famílias beneficiadas no programa Agricultura Familiar (unidade)"/>
        <s v="Total de propostas apoiadas no programa SC Rural (unidade)"/>
        <s v="Exportação catarinense de milho e soja  (tonelada)"/>
        <s v="Certificações sanitárias de área/zona livre de doenças animais e pragas/doenças vegetais  (unidade)"/>
        <s v="Capacitação de agricultores e pescadores  (%)"/>
        <s v="Cobertura de atendimento a agricultores  (%)"/>
        <s v="Participação de atividade de campo (%)"/>
        <s v="Retorno social  (R$)"/>
        <s v="Média de projetos correntes aplicados por pesquisador  (unidade)"/>
        <s v="Novas cultivares e tecnologias (unidade)"/>
        <s v="Publicações aplicadas por pesquisador  (unidade)"/>
        <s v="Percentual de municípios cofinanciados que ofer-tam Alta Complexidade (%)"/>
        <s v="Percentual de municípios Cofinanciados – Benefí-cios Eventuais (%)"/>
        <s v="Percentual de Cobertura de CRAS (%)"/>
        <s v="Percentual de Cobertura de CREAS (município de pequeno porte II)  (%)"/>
        <s v="Percentual de municípios cofinanciados que possu-em CRAS  (%)"/>
        <s v="Percentual de municípios cofinanciados que possu-em CREAS e Centro POP (%)"/>
        <s v="Número de famílias em situação de extrema pobre-za na área urbana (unidade)"/>
        <s v="Número de famílias em situação de extrema pobreza na área rural (unidade)"/>
        <s v="Quantidade de famílias beneficiadas pelo Programa Santa Renda (unidade)"/>
        <s v="Quantidade de famílias beneficiadas pelo benefício da gestação múltipla (unidade)"/>
        <s v="Número de trabalhadores do SUAS (municipais e estaduais)  Capacitados (unidade)"/>
        <s v="Número de representantes municipais tecnicamen-te assessorados (unidade)"/>
        <s v="Número de pessoas encaminhadas para seguro desemprego (unidade)"/>
        <s v="Número de Cadastros no Programa de Artesanato Brasileiro (unidade)"/>
        <s v="Número de atendimentos nos postos do SINE (unidade)"/>
        <s v="Números de pessoas encaminhadas para entrevistas no mercado de trabalho (unidade)"/>
        <s v="Pesquisador-bolsista - bolsas concedidas por ano (unidade)"/>
        <s v="Pesquisa apoiada - projetos contratados por ano (unidade)"/>
        <s v="Eventos apoiados - projetos contratados por ano (unidade)"/>
        <s v="Inovação apoiada - projetos contratados por ano (unidade)"/>
        <s v="Número de ações fiscais em produtos regulamentados (unidade)"/>
        <s v="Número de ensaios em produtos pré-medidos (unidade)"/>
        <s v="Número de verificações em empresas prestadoras de serviços (unidade)"/>
        <s v="Número de verificações em instrumentos de medição (unidade)"/>
        <s v="Fiscalizações - visitas realizadas (unidade)"/>
        <s v="Número de ações preventivas em recursos hídricos implementadas/nº ações definidas (%)"/>
        <s v="Área coberta (%)"/>
        <s v="Número de municípios com áreas de risco mapeadas/295 (%)"/>
        <s v="Número de municípios com plano preventivo/295 (%)"/>
        <s v="Número de famílias atendidas/número de solicitações (%)"/>
        <s v="Número de estações/100km2 (unidade)"/>
        <s v="Projeto  de desenvolvimento econômico apoiado (unidade)"/>
        <s v="Projeto subsidiado (unidade)"/>
        <s v="Supervisão realizada (unidade)"/>
        <s v="Projeto de CT&amp;I apoiado (unidade)"/>
        <s v="Projeto de desenvolvimento sustentável apoiado (unidade)"/>
        <s v="Projeto de educação ambiental apoiado (unidade)"/>
        <s v="Comitê de bacia atendido (unidade)"/>
        <s v="Projeto apoiado de recursos hídricos (unidade)"/>
        <s v="Outorga realizada (unidade)"/>
        <s v="Apoio creditício a microempresas (R$)"/>
        <s v="Apoio creditício às empresas de médio e grande porte (R$)"/>
        <s v="Apoio creditício ao sistema de microcrédito para instituições (R$)"/>
        <s v="Apoio creditício ao desenvolvimento dos municípios (R$)"/>
        <s v="Apoio creditício a microempresas (unidade)"/>
        <s v="Apoio creditício às empresas de médio e grande porte (unidade)"/>
        <s v="Apoio creditício ao sistema de microcrédito para instituições (unidade)"/>
        <s v="Apoio creditício ao desenvolvimento dos municípios (unidade)"/>
        <s v="Índice de atribuições (varas judiciais) abrangidas pela DPESC (taxa)"/>
        <s v="Índice de comarcas beneficiadas pela DPESC (taxa)"/>
        <s v="Percentual de apenados estudando (taxa)"/>
        <s v="Percentual de apenados trabalhando (taxa)"/>
        <s v="Unidades Reaparelhadas (unidade)"/>
        <s v="Vagas geradas (unidade)"/>
        <m/>
        <s v="Percentual de escolas com matrículas em tempo integral - rede estadual (%)"/>
        <s v="Percentual de jovens de 16 anos de idade que concluíram o ensino fundamental (%)"/>
        <s v="Percentual de matrículas em tempo integral - rede estadual (%)"/>
        <s v="Taxa bruta de atendimento à população de 15 a 17 anos de idade (%)"/>
        <s v="Taxa líquida no ensino médio (%)"/>
        <s v="Percentual de escolas que participam da nova forma de escolha dos gestores escolares da rede estadual de ensino (%)"/>
        <s v="Percentual de professores da educação básica com pós-graduação lato sensu ou stricto sensu - rede estadual (%)"/>
        <s v="Proporção de docências da educação infantil com professores cuja formação superior está adequada à área de conhecimento que lecionam- (todas as redes de ensino)1 (%)"/>
        <s v="Relação percentual entre o rendimento bruto médio mensal dos profissionais do magistério das redes públicas da educação básica, com nível superior completo, e o rendimento bruto médio mensal dos demais profissionais assalariados, com nível superior completo. (%)"/>
        <s v="Percentual da população de 4 a 17 anos com deficiência que frequenta a escola (%)"/>
        <s v="Percentual de escolas com salas de recursos multifuncionais em condições adequadas de uso - rede estadual (%)"/>
        <s v="Percentual de escolas estaduais com banheiro acessível - rede estadual (%)"/>
        <s v="Percentual de escolas estaduais com dependências e vias acessíveis - rede estadual (%)"/>
        <s v="Percentual de matrículas em classes comuns do Ensino Regular e/ou EJA da Educação Básica de alunos de 4 a 17 anos de idade público da educação especial - rede estadual (%)"/>
        <s v="Percentual de matrículas na EJA integrada à educação profissional - rede estadual (%)"/>
        <s v="Razão entre a escolaridade média de negros e não negros na faixa etária de 18 a 29 anos (%)"/>
        <s v="Taxa de alfabetização da população de 15 anos ou mais de idade (%)"/>
        <s v="Taxa de analfabetismo funcional da população de 15 anos ou mais de idade (%)"/>
        <s v="Proporção de docências dos anos iniciais do ensino fundamental com professores cuja formação superior está adequada à área de conhecimento que lecionam- (todas as redes de ensino)1 (%)"/>
        <s v="Proporção de docências dos anos finais do ensino fundamental com professores cuja formação superior está adequada à área de conhecimento que lecionam- (todas as redes de ensino)2 (%)"/>
        <s v="Proporção de docências do ensino médio com professores cuja formação superior está adequada à área de conhecimento que lecionam- (todas as redes de ensino)2 (%)"/>
        <s v="Escolaridade média da população de 18 a 29 anos de idade (anos de estudo)"/>
        <s v="Escolaridade média da população de 18 a 29 anos pertencente aos 25% mais pobres (renda domiciliar per capita) (anos de estudo)"/>
        <s v="Escolaridade média da população de 18 a 29 anos residente na área rural (anos de estudo)"/>
        <s v="Recursos transferidos às escolas por meio do CPESC (R$)"/>
        <s v="Total de investimentos no UNIEDU (R$)"/>
        <s v="IDEB – anos finais do ensino fundamental - rede estadual (unidade)"/>
        <s v="IDEB – anos iniciais do ensino fundamental - rede estadual (unidade)"/>
        <s v="IDEB – ensino médio - rede estadual (unidade)"/>
        <s v="Total de matrículas da educação profissional técnica - rede estadual (unidade)"/>
        <s v="Total de bolsas de estudos do UNIEDU - Graduação (unidade)"/>
        <s v="Total de bolsas de estudos do UNIEDU - PROESDE (unidade)"/>
        <s v="Total de bolsas de estudos Pós-Graduação (unidade)"/>
        <s v="Percentual de crianças com deficiência intelectual, motora, visual e auditiva, entre 0 e 5 anos de idade, atendidas (%)"/>
        <s v="Percentual de pessoas com deficiência intelectual, motora, visual e auditiva, entre 6 e 17 anos de idade, atendidas (%)"/>
        <s v="Percentual de profissionais capacitados pela FCEE na área da educação especial (%)"/>
        <s v="Percentual de serviços especializados em educação especial assessorados por escolas da Rede Pública Estadual de ensino (%)"/>
        <s v="Percentual de serviços especializados em educação especial assessorados por instituição, conveniadas com a FCEE (%)"/>
        <s v="Número de benefícios sociais concedidos (unidade)"/>
        <s v="Número de pessoas com altas habilidades/superdotação, entre 6 e 17 anos de idade, atendidas (unidade)"/>
        <s v="Número de pessoas com deficiência intelectual, motora, visual e auditiva, entre 18 e 59 anos de idade, atendidas  (unidade)"/>
        <s v="Número de pessoas com TDAH, entre 6 e 17 anos de idade atendidas  (unidade)"/>
        <s v="Número de pessoas com TEA, entre 18 e 59 anos de idade, atendidas  (unidade)"/>
        <s v="Número de pessoas com TEA, entre 6 e 17 anos de idade, atendidas  (unidade)"/>
        <s v="Número de projetos de pesquisa científica e/ou produção técnica concluídas pela FCEE (unidade)"/>
        <s v="IGC - Índice Geral de Curso (taxa)"/>
        <s v="Número de projetos de pesquisa em execução (unidade)"/>
        <s v="Número de bolsas de iniciação científica (unidade)"/>
        <s v="Número de grupos de pesquisa contemplados com recursos financeiros (unidade)"/>
        <s v="Número de formados (unidade)"/>
        <s v="Número de teses defendidas (unidade)"/>
        <s v="Percentual de gastos com pessoal referente a receita no exercício (%)"/>
        <s v="Tonelada movimentada no exercício (tonelada)"/>
        <s v="Número de navios atracados no exercício (unidade)"/>
        <s v="Número de programas ambientais monitorados (unidade)"/>
        <s v="Números de eventos/campanhas no exercício (unidade)"/>
        <s v="Quantidade de Linha de Transmissão (Km)"/>
        <s v="Geração de energia  (MW médio)"/>
        <s v="Energia Elétrica Distribuída (MWh)"/>
        <s v="Quantidade  de Empresas que a CELESC H tem participação (unidade)"/>
        <s v="Número de elementos estruturais da AALP - Área de Apoio Logístico Portuário (unidade)"/>
        <s v="Número de empresas apoiadas por participação acionária direta ou via fundos de investimento (unidade)"/>
        <s v="Número de obras de acessibilidade realizadas (unidade)"/>
        <s v="Profundidade de acesso marítimo do Porto de Imbituba (Metros)"/>
        <s v="Receita operacional do Porto de Imbituba (R$)"/>
        <s v="Volume da movimentação de cargas do Porto de Imbituba (tonelada)"/>
        <s v="Percentual da malha rodoviária estadual pavimentada (%)"/>
        <s v="Km de rodovias estaduais duplicadas (Km)"/>
        <s v="Km rodoviário (rodovias federais e estaduais) pavimentado por mil habitantes (taxa)"/>
        <s v="LIVE - Licença de viagens especiais emitidas (unidade)"/>
        <s v="LITSOC - Licenças de transporte sem objetivo comercial (unidade)"/>
        <s v="LIFRE - Licenças de fretamento emitidas (unidade)"/>
        <s v="NUVER - Número de veículos de transporte coletivo registrado (unidade)"/>
        <s v="NULIUR - Número de Linhas Intermunicipais Urbanas em Operação (unidade)"/>
        <s v="NULIRO - Número de Linhas Intermunicipais Rodoviárias em Operação (unidade)"/>
        <s v="IAAF - Índice Anual de Abordagens de Fiscalização (unidade)"/>
        <s v="Número de pessoas beneficiadas no ano (unidade)"/>
        <s v="Número de bolsistas/estagiários contratados (unidade)"/>
        <s v="Quantidade de contratos de assessoria e consultoria previdenciária - serviço prestado (unidade)"/>
        <s v="Número de aposentadorias concedidas - acumulado (unidade)"/>
        <s v="Número de pensões por morte concedidas - acumulado (unidade)"/>
        <s v="Servidores capacitados por ano (unidade)"/>
        <s v="Pesquisas realizadas por ano (unidade)"/>
        <s v="Receita tributária total (R$)"/>
        <s v="Benefícios financeiros efetivos decorrentes de ações de auditoria (R$)"/>
        <s v="Acesso anual ao Portal de Transparência SC por ano (unidade)"/>
        <s v="Proporção de casos de doenças de notificação compulsória imediata (DNCI) encerrados em até 60 dias após notificação. (%)"/>
        <s v="Proporção de vacinas selecionadas do Calendário Nacional de Vacinação para crianças menores de dois anos de idade  (%)"/>
        <s v="Proporção de internações reguladas (%)"/>
        <s v="Proporção de procedimentos ambulatoriais e hospitalares regulados (%)"/>
        <s v="Número de profissionais formados e/ou qualificados anualmente pela Secretaria de Estado da Saúde de Santa Catarina (unidade)"/>
        <s v="Número de Núcleos de Apoio à Saúde da Família (NASF) (unidade)"/>
        <s v="Percentual de investigações em incêndio e explosões realizadas (%)"/>
        <s v="Percentual de autoria de homicídio apurado (%)"/>
        <s v="Percentual de investimento (despesa de capital) (%)"/>
        <s v="Número de bombeiros militares existentes/100 mil habitantes (taxa)"/>
        <s v="Número de policiais civis existentes/100 mil habitantes (taxa)"/>
        <s v="Número de policiais militares existentes/100 mil habitantes (taxa)"/>
        <s v="Número de servidores do IGP existentes/100 mil habitantes (taxa)"/>
        <s v="Número de pessoas participantes voluntários nas ações de Segurança Pública (unidade)"/>
        <s v="Número de programas, projetos e ações criadas (unidade)"/>
        <s v="Número de bombeiros por 100 mil habitantes (unidade)"/>
        <s v="Número de projetos de sistema contra incêndio de edificação analisados (unidade)"/>
        <s v="Número de vistorias realizadas e alvarás concedidos (unidade)"/>
        <s v="Número de pessoas capacitadas nos programas e projetos sociais (unidade)"/>
        <s v="Número de pessoas socorridas (unidade)"/>
        <s v="Número de salvamentos e resgates realizados (unidade)"/>
        <s v="Número de armas apreendidas (unidade)"/>
        <s v="Número de policiais submetidos a cursos (unidade)"/>
        <s v="Índice de crescimento de projetos de infraestrutura esportiva (%)"/>
        <s v="Percentual do volume de recursos investidos por manifestação esportiva (%)"/>
        <s v="Taxa de crescimento de participação de atletas (%)"/>
        <s v="Percentual de municípios com Conselhos Municipais de Política Cultural ativos (%)"/>
        <s v="Percentual de municípios com Fundo Municipal de Cultura (%)"/>
        <s v="Percentual de municípios com Plano Municipal de Cultura (%)"/>
        <s v="Percentual dos municípios que investiram mais de 1,4% de sua receita corrente liquida em cultura (%)"/>
        <s v="Valor per capita gasto por atleta  (R$)"/>
        <s v="Empregos formais no setor no estado (unidade)"/>
        <s v="Estabelecimentos no setor (unidade)"/>
        <s v="Movimentação na fronteira terrestre (janeiro-fevereiro) (unidade)"/>
        <s v="Movimentação nos aeroportos (Florianópolis, Navegantes e Joinville) (unidade)"/>
        <s v="Número de empresas registradas no Cadastur (segmentos obrigatórios: meios de hospedagem, agência de turismo e transportadora turística) (unidade)"/>
        <s v="Conselhos Municipais de Esporte (unidade)"/>
        <s v="Fundos Municipais de Esporte (unidade)"/>
        <s v="Instituições educacionais participantes nas competições do esporte escolar (unidade)"/>
        <s v="Percentual da população em situação de insegurança alimentar e nutricional grave (%)"/>
        <s v="Déficit total habitacional (urbano + rural) (unidade)"/>
        <s v="Número de domicílios sem banheiro (unidade)"/>
        <s v="Número de propriedades sem regularização fundiária (unidade)"/>
        <s v="Taxa de reincidência (taxa)"/>
        <s v="Taxa de ocupação unidade prisionais (taxa)"/>
        <s v="Taxa de ocupação unidades socioeducativas (taxa)"/>
        <s v="Déficit de viaturas (unidade)"/>
        <s v="Déficit de vagas no sistema prisional (unidade)"/>
        <s v="Custo de pessoa privada de liberdade (R$/ano) (R$)"/>
        <s v="Estudantes com proficiência insuficiente na Avaliação Nacional da Alfabetização - ANA - Matemática (níveis 1 e 2 da escala de proficiência) (%)"/>
        <s v="Estudantes com proficiência insuficiente na Avaliação Nacional da Alfabetização - ANA - Escrita (Níveis 1, 2 e 3 da escala de proficiência) - rede estadual (%)"/>
        <s v="Estudantes com proficiência insuficiente na Avaliação Nacional da Alfabetização - ANA - Leitura (Nível 1 da escala ANA) - rede estadual (%)"/>
        <s v="Taxa de abandono no ensino fundamental - rede estadual (%)"/>
        <s v="Taxa de abandono no ensino médio - rede estadual (%)"/>
        <s v="Taxa de distorção idade-série no ensino fundamental - rede estadual (%)"/>
        <s v="Taxa de distorção idade-série no ensino médio - rede estadual (%)"/>
        <s v="Taxa de reprovação no ensino fundamental - rede estadual (%)"/>
        <s v="Taxa de reprovação no ensino médio - rede estadual (%)"/>
        <s v="Percentual de professores ACTs na rede estadual de ensino (%)"/>
        <s v="Percentual de profissionais de educação da rede estadual que se afastaram para fazer pós-graduação (%)"/>
        <s v="Percentual da população de 18 e 29 anos com menos de 12 anos de escolaridade (%)"/>
        <s v="Percentual da população de 18 e 29 anos entre os 25% mais pobres com menos de 12 anos de escolaridade (%)"/>
        <s v="Percentual da população de 18 e 29 anos residente no campo com menos de 12 anos de escolaridade (%)"/>
        <s v="Percentual da população negra entre 18 e 29 anos com menos de 12 anos de escolaridade (%)"/>
        <s v="Mortes por acidentes de trânsito em rodovias estaduais/100mil habitantes (taxa)"/>
        <s v="IMF - Idade média da frota (anos)"/>
        <s v="Índice de absenteísmo (anual)_x000a_ (%)"/>
        <s v="Índice de limite prudencial com o pagamento da folha estadual no ano (%)"/>
        <s v="Índice de absenteísmo doença (%)"/>
        <s v="Índice de duração de LTS (%)"/>
        <s v="Índice de frequência de LTS (%)"/>
        <s v="Taxa de afastamento por LTS (%)"/>
        <s v="Número de auxílios reclusão concedidos - acumulado (unidade)"/>
        <s v="Proporção de internações por condições sensíveis à Atenção Básica (ICSAB) (%)"/>
        <s v="Percentual anual de devoluções de processos de solicitação de medicamentos, gerenciados pelo Sistema SISMEDEX (%)"/>
        <s v="Tempo médio de espera para atendimento dos pacientes que requerem medicamentos do Componente Especializado da Assistência Farmacêutica (CEAF) (%)"/>
        <s v="Mortalidade prematura por doenças crônicas não transmissíveis  (taxa)"/>
        <s v="Número de casos novos de sífilis congênita em menores de um ano de idade (unidade)"/>
        <s v="Percentual entre valor do prejuízo e valores de bens salvos nos incêndios (%)"/>
        <s v="Quantidade de drogas apreendidas (Kg)"/>
        <s v="Taxa de homicídio  (taxa)"/>
        <s v="Taxa de latrocínio  (taxa)"/>
        <s v="Número de mortes em locais e horários monitorados (unidade)"/>
        <s v="Número de incêndios combatidos  (unidade)"/>
        <s v="Número de prisões (unidade)"/>
        <s v="Número de furtos (unidade)"/>
        <s v="Número de roubos (unidade)"/>
        <s v="Quantidade de obras de infraestrutura realizadas (unidade)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1">
  <r>
    <s v="Agricultura, Pesca e Meio Ambiente"/>
    <s v="IMA - Instituto do Meio Ambiente"/>
    <x v="0"/>
    <s v="IMA"/>
    <s v="Instituto do Meio Ambiente"/>
    <x v="0"/>
    <n v="340"/>
    <x v="0"/>
    <s v="Desenvolvimento Ambiental Sustentável"/>
    <s v="Garantir a sustentabilidade dos diversos ecossistemas em sua integração para o desenvolvimento sustentado; melhorar a gestão e a qualidade ambiental e promover a conservação e o uso sustentável dos recursos naturais, com ênfase na promoção da educação ambiental."/>
    <x v="0"/>
    <x v="0"/>
    <m/>
    <x v="0"/>
    <n v="2016"/>
    <n v="613"/>
    <n v="2019"/>
    <x v="0"/>
    <x v="0"/>
    <x v="0"/>
    <m/>
    <s v="IMA"/>
    <n v="0.92878787878787883"/>
    <n v="7.6672104404567704E-2"/>
    <x v="0"/>
  </r>
  <r>
    <s v="Agricultura, Pesca e Meio Ambiente"/>
    <s v="IMA - Instituto do Meio Ambiente"/>
    <x v="0"/>
    <s v="IMA"/>
    <s v="Instituto do Meio Ambiente"/>
    <x v="0"/>
    <n v="340"/>
    <x v="0"/>
    <s v="Desenvolvimento Ambiental Sustentável"/>
    <s v="Garantir a sustentabilidade dos diversos ecossistemas em sua integração para o desenvolvimento sustentado; melhorar a gestão e a qualidade ambiental e promover a conservação e o uso sustentável dos recursos naturais, com ênfase na promoção da educação ambiental."/>
    <x v="1"/>
    <x v="0"/>
    <m/>
    <x v="0"/>
    <n v="2016"/>
    <n v="5992"/>
    <n v="2019"/>
    <x v="1"/>
    <x v="0"/>
    <x v="0"/>
    <m/>
    <s v="IMA"/>
    <n v="0.96645161290322579"/>
    <n v="3.4712950600801068E-2"/>
    <x v="1"/>
  </r>
  <r>
    <s v="Agricultura, Pesca e Meio Ambiente"/>
    <s v="IMA - Instituto do Meio Ambiente"/>
    <x v="0"/>
    <s v="IMA"/>
    <s v="Instituto do Meio Ambiente"/>
    <x v="0"/>
    <n v="340"/>
    <x v="0"/>
    <s v="Desenvolvimento Ambiental Sustentável"/>
    <s v="Garantir a sustentabilidade dos diversos ecossistemas em sua integração para o desenvolvimento sustentado; melhorar a gestão e a qualidade ambiental e promover a conservação e o uso sustentável dos recursos naturais, com ênfase na promoção da educação ambiental."/>
    <x v="2"/>
    <x v="0"/>
    <m/>
    <x v="0"/>
    <n v="2016"/>
    <n v="6180"/>
    <n v="2019"/>
    <x v="2"/>
    <x v="0"/>
    <x v="0"/>
    <m/>
    <s v="IMA"/>
    <n v="0.9363636363636364"/>
    <n v="6.7961165048543687E-2"/>
    <x v="2"/>
  </r>
  <r>
    <s v="Agricultura, Pesca e Meio Ambiente"/>
    <s v="IMA - Instituto do Meio Ambiente"/>
    <x v="0"/>
    <s v="IMA"/>
    <s v="Instituto do Meio Ambiente"/>
    <x v="0"/>
    <n v="340"/>
    <x v="0"/>
    <s v="Desenvolvimento Ambiental Sustentável"/>
    <s v="Garantir a sustentabilidade dos diversos ecossistemas em sua integração para o desenvolvimento sustentado; melhorar a gestão e a qualidade ambiental e promover a conservação e o uso sustentável dos recursos naturais, com ênfase na promoção da educação ambiental."/>
    <x v="3"/>
    <x v="0"/>
    <m/>
    <x v="0"/>
    <n v="2016"/>
    <n v="10129"/>
    <n v="2019"/>
    <x v="3"/>
    <x v="0"/>
    <x v="0"/>
    <m/>
    <s v="IMA"/>
    <n v="0.92081818181818187"/>
    <n v="8.5990719715667879E-2"/>
    <x v="3"/>
  </r>
  <r>
    <s v="Agricultura, Pesca e Meio Ambiente"/>
    <s v="IMA - Instituto do Meio Ambiente"/>
    <x v="0"/>
    <s v="IMA"/>
    <s v="Instituto do Meio Ambiente"/>
    <x v="0"/>
    <n v="340"/>
    <x v="0"/>
    <s v="Desenvolvimento Ambiental Sustentável"/>
    <s v="Garantir a sustentabilidade dos diversos ecossistemas em sua integração para o desenvolvimento sustentado; melhorar a gestão e a qualidade ambiental e promover a conservação e o uso sustentável dos recursos naturais, com ênfase na promoção da educação ambiental."/>
    <x v="4"/>
    <x v="0"/>
    <m/>
    <x v="0"/>
    <n v="2016"/>
    <n v="1004"/>
    <n v="2019"/>
    <x v="4"/>
    <x v="0"/>
    <x v="0"/>
    <m/>
    <s v="IMA"/>
    <n v="0.91272727272727272"/>
    <n v="9.5617529880478086E-2"/>
    <x v="4"/>
  </r>
  <r>
    <s v="Agricultura, Pesca e Meio Ambiente"/>
    <s v="SAR - Secretaria de Estado da Agricultura e da Pesca"/>
    <x v="1"/>
    <s v="SAR"/>
    <s v="Secretaria de Estado da Agricultura e da Pesca"/>
    <x v="1"/>
    <n v="300"/>
    <x v="1"/>
    <s v="Qualidade de Vida no Campo e na Cidade"/>
    <s v="Melhorar a infraestrutura do meio rural, pesqueiro e regularização de áreas produtivas."/>
    <x v="5"/>
    <x v="0"/>
    <s v="Variável A - Nº de jovens capacitados = 328_x000a_Variável B - Nº de Monitores capacitados = 39_x000a_Variável C - Nº de acesso que utilizam TC Beija – Flor = 167.180_x000a_Variável D - Nº de lotes regularizados = 640_x000a__x000a_FÓRMULA = {[(Variável A - Meta Variável A) / Variável A] x 0,15 + [(Variável B - Meta Variável B) / Variável B] x 0,15 + [(Variável C - Meta Variável C) / Variável C] x 0,20 + [(Variável D - Meta Variável D) / Variável D] x 0,50} *100%_x000a_"/>
    <x v="1"/>
    <n v="2016"/>
    <n v="0"/>
    <n v="2019"/>
    <x v="5"/>
    <x v="0"/>
    <x v="0"/>
    <m/>
    <s v="SAR"/>
    <n v="0"/>
    <n v="0"/>
    <x v="5"/>
  </r>
  <r>
    <s v="Agricultura, Pesca e Meio Ambiente"/>
    <s v="SAR - Secretaria de Estado da Agricultura e da Pesca"/>
    <x v="1"/>
    <s v="SAR"/>
    <s v="Secretaria de Estado da Agricultura e da Pesca"/>
    <x v="1"/>
    <n v="300"/>
    <x v="1"/>
    <s v="Qualidade de Vida no Campo e na Cidade"/>
    <s v="Melhorar a infraestrutura do meio rural, pesqueiro e regularização de áreas produtivas."/>
    <x v="6"/>
    <x v="0"/>
    <m/>
    <x v="0"/>
    <n v="2016"/>
    <n v="850"/>
    <n v="2019"/>
    <x v="6"/>
    <x v="0"/>
    <x v="0"/>
    <m/>
    <s v="SAR"/>
    <n v="0.34"/>
    <n v="1.9411764705882353"/>
    <x v="6"/>
  </r>
  <r>
    <s v="Agricultura, Pesca e Meio Ambiente"/>
    <s v="SAR - Secretaria de Estado da Agricultura e da Pesca"/>
    <x v="1"/>
    <s v="SAR"/>
    <s v="Secretaria de Estado da Agricultura e da Pesca"/>
    <x v="1"/>
    <n v="315"/>
    <x v="2"/>
    <s v="Defesa Sanitária Agropecuária"/>
    <s v="Promover a sanidade e bem-estar das populações animais e vegetais, seus produtos e subprodutos, a idoneidade dos insumos agropecuários, garantir aspectos higiênico-sanitários de segurança alimentar e preservar o meio ambiente."/>
    <x v="7"/>
    <x v="0"/>
    <m/>
    <x v="0"/>
    <n v="2016"/>
    <n v="3000"/>
    <n v="2019"/>
    <x v="7"/>
    <x v="0"/>
    <x v="0"/>
    <m/>
    <s v="SAR"/>
    <n v="0.3"/>
    <n v="2.3333333333333335"/>
    <x v="7"/>
  </r>
  <r>
    <s v="Agricultura, Pesca e Meio Ambiente"/>
    <s v="SAR - Secretaria de Estado da Agricultura e da Pesca"/>
    <x v="1"/>
    <s v="SAR"/>
    <s v="Secretaria de Estado da Agricultura e da Pesca"/>
    <x v="1"/>
    <n v="320"/>
    <x v="3"/>
    <s v="Agricultura Familiar"/>
    <s v="Fomentar a infraestrutura e tecnologia de produção nas propriedades rurais e pesqueiras."/>
    <x v="8"/>
    <x v="0"/>
    <m/>
    <x v="0"/>
    <n v="2016"/>
    <n v="73288"/>
    <n v="2019"/>
    <x v="8"/>
    <x v="0"/>
    <x v="0"/>
    <m/>
    <s v="SAR"/>
    <n v="0.19723555880896507"/>
    <n v="4.0700796856238401"/>
    <x v="8"/>
  </r>
  <r>
    <s v="Agricultura, Pesca e Meio Ambiente"/>
    <s v="SAR - Secretaria de Estado da Agricultura e da Pesca"/>
    <x v="1"/>
    <s v="SAR"/>
    <s v="Secretaria de Estado da Agricultura e da Pesca"/>
    <x v="1"/>
    <n v="335"/>
    <x v="4"/>
    <s v="Santa Catarina Rural"/>
    <s v="Melhorar a competitividade dos produtos e serviços dos agricultores e pescadores."/>
    <x v="9"/>
    <x v="0"/>
    <m/>
    <x v="0"/>
    <n v="2016"/>
    <n v="1766"/>
    <n v="2019"/>
    <x v="9"/>
    <x v="0"/>
    <x v="0"/>
    <m/>
    <s v="SC Rural"/>
    <n v="0.48838495575221241"/>
    <n v="1.0475651189127972"/>
    <x v="9"/>
  </r>
  <r>
    <s v="Agricultura, Pesca e Meio Ambiente"/>
    <s v="CIDASC - Cia Integrada de Desenvolvimento Agrícola"/>
    <x v="2"/>
    <s v="CIDASC"/>
    <s v="Cia Integrada de Desenvolvimento Agrícola"/>
    <x v="2"/>
    <n v="310"/>
    <x v="5"/>
    <s v="Agronegócio Competitivo"/>
    <s v="Incrementar a base de conhecimentos científicos e tecnológicos necessária para a manutenção e evolução da capacidade competitiva das cadeias produtivas do agronegócio catarinense,_x000a_enfatizando as dimensões relacionadas à sustentabilidade ambiental, à qualidade e à segurança dos seus produtos e processos."/>
    <x v="10"/>
    <x v="0"/>
    <m/>
    <x v="2"/>
    <n v="2016"/>
    <n v="1597000"/>
    <n v="2019"/>
    <x v="10"/>
    <x v="0"/>
    <x v="0"/>
    <m/>
    <s v="MDIC, exportações de SC de jan-dez/2016, NCM 12019000 (soja, mesmo triturada, exceto para semeadura) e NCM 10059010 (milho em grão, exceto para semeadura) – meta: 0,5%a.a. de crescimento para cada ano do PPA 2016-2019."/>
    <n v="0.98519432449105493"/>
    <n v="1.5028177833437696E-2"/>
    <x v="10"/>
  </r>
  <r>
    <s v="Agricultura, Pesca e Meio Ambiente"/>
    <s v="CIDASC - Cia Integrada de Desenvolvimento Agrícola"/>
    <x v="2"/>
    <s v="CIDASC"/>
    <s v="Cia Integrada de Desenvolvimento Agrícola"/>
    <x v="2"/>
    <n v="315"/>
    <x v="2"/>
    <s v="Defesa Sanitária Agropecuária"/>
    <s v="Promover a sanidade e bem-estar das populações animais e vegetais, seus produtos e subprodutos, a idoneidade dos insumos agropecuários, garantir aspectos higiênico-sanitários de segurança alimentar e preservar o meio ambiente."/>
    <x v="11"/>
    <x v="0"/>
    <m/>
    <x v="0"/>
    <n v="2016"/>
    <n v="4"/>
    <n v="2019"/>
    <x v="11"/>
    <x v="0"/>
    <x v="0"/>
    <m/>
    <s v="Cidasc"/>
    <n v="1"/>
    <n v="0"/>
    <x v="11"/>
  </r>
  <r>
    <s v="Agricultura, Pesca e Meio Ambiente"/>
    <s v="EPAGRI - Empresa de Pesquisa Agropecuária e Extensão Rural"/>
    <x v="3"/>
    <s v="EPAGRI"/>
    <s v="Empresa de Pesquisa Agropecuária e Extensão Rural"/>
    <x v="3"/>
    <n v="310"/>
    <x v="5"/>
    <s v="Agronegócio Competitivo"/>
    <s v="Incrementar a base de conhecimentos científicos e tecnológicos necessária para a manutenção e evolução da capacidade competitiva das cadeias produtivas do agronegócio catarinense,_x000a_enfatizando as dimensões relacionadas à sustentabilidade ambiental, à qualidade e à segurança dos seus produtos e processos."/>
    <x v="12"/>
    <x v="0"/>
    <s v="(Famílias capacitadas sem repetição / famílias atendidas pelas atividades de extensão sem repetição)"/>
    <x v="3"/>
    <n v="2016"/>
    <n v="15.2"/>
    <n v="2019"/>
    <x v="12"/>
    <x v="0"/>
    <x v="0"/>
    <m/>
    <s v="EPAGRI"/>
    <n v="0.86857142857142855"/>
    <n v="0.15131578947368426"/>
    <x v="12"/>
  </r>
  <r>
    <s v="Agricultura, Pesca e Meio Ambiente"/>
    <s v="EPAGRI - Empresa de Pesquisa Agropecuária e Extensão Rural"/>
    <x v="3"/>
    <s v="EPAGRI"/>
    <s v="Empresa de Pesquisa Agropecuária e Extensão Rural"/>
    <x v="3"/>
    <n v="310"/>
    <x v="5"/>
    <s v="Agronegócio Competitivo"/>
    <s v="Incrementar a base de conhecimentos científicos e tecnológicos necessária para a manutenção e evolução da capacidade competitiva das cadeias produtivas do agronegócio catarinense,_x000a_enfatizando as dimensões relacionadas à sustentabilidade ambiental, à qualidade e à segurança dos seus produtos e processos."/>
    <x v="13"/>
    <x v="0"/>
    <s v="(Nº de famílias agricultoras atendidas sem repetição / nº total de famílias agricultoras)"/>
    <x v="3"/>
    <n v="2016"/>
    <n v="55.9"/>
    <n v="2019"/>
    <x v="13"/>
    <x v="0"/>
    <x v="0"/>
    <m/>
    <s v="EPAGRI"/>
    <n v="0.98938053097345136"/>
    <n v="1.0733452593917735E-2"/>
    <x v="13"/>
  </r>
  <r>
    <s v="Agricultura, Pesca e Meio Ambiente"/>
    <s v="EPAGRI - Empresa de Pesquisa Agropecuária e Extensão Rural"/>
    <x v="3"/>
    <s v="EPAGRI"/>
    <s v="Empresa de Pesquisa Agropecuária e Extensão Rural"/>
    <x v="3"/>
    <n v="310"/>
    <x v="5"/>
    <s v="Agronegócio Competitivo"/>
    <s v="Incrementar a base de conhecimentos científicos e tecnológicos necessária para a manutenção e evolução da capacidade competitiva das cadeias produtivas do agronegócio catarinense,_x000a_enfatizando as dimensões relacionadas à sustentabilidade ambiental, à qualidade e à segurança dos seus produtos e processos."/>
    <x v="14"/>
    <x v="0"/>
    <s v=" ( Atividades realizadas a campo / total de atividades)"/>
    <x v="3"/>
    <n v="2016"/>
    <n v="38.9"/>
    <n v="2019"/>
    <x v="14"/>
    <x v="0"/>
    <x v="0"/>
    <m/>
    <s v="EPAGRI"/>
    <n v="0.86444444444444446"/>
    <n v="0.15681233933161959"/>
    <x v="14"/>
  </r>
  <r>
    <s v="Agricultura, Pesca e Meio Ambiente"/>
    <s v="EPAGRI - Empresa de Pesquisa Agropecuária e Extensão Rural"/>
    <x v="3"/>
    <s v="EPAGRI"/>
    <s v="Empresa de Pesquisa Agropecuária e Extensão Rural"/>
    <x v="3"/>
    <n v="310"/>
    <x v="5"/>
    <s v="Agronegócio Competitivo"/>
    <s v="Incrementar a base de conhecimentos científicos e tecnológicos necessária para a manutenção e evolução da capacidade competitiva das cadeias produtivas do agronegócio catarinense,_x000a_enfatizando as dimensões relacionadas à sustentabilidade ambiental, à qualidade e à segurança dos seus produtos e processos."/>
    <x v="15"/>
    <x v="0"/>
    <s v="(Retorno Social/receita líquida operacional)"/>
    <x v="4"/>
    <n v="2016"/>
    <n v="5.01"/>
    <n v="2019"/>
    <x v="15"/>
    <x v="0"/>
    <x v="0"/>
    <m/>
    <s v="EPAGRI"/>
    <n v="0.98235294117647065"/>
    <n v="1.7964071856287397E-2"/>
    <x v="15"/>
  </r>
  <r>
    <s v="Agricultura, Pesca e Meio Ambiente"/>
    <s v="EPAGRI - Empresa de Pesquisa Agropecuária e Extensão Rural"/>
    <x v="3"/>
    <s v="EPAGRI"/>
    <s v="Empresa de Pesquisa Agropecuária e Extensão Rural"/>
    <x v="3"/>
    <n v="310"/>
    <x v="5"/>
    <s v="Agronegócio Competitivo"/>
    <s v="Incrementar a base de conhecimentos científicos e tecnológicos necessária para a manutenção e evolução da capacidade competitiva das cadeias produtivas do agronegócio catarinense,_x000a_enfatizando as dimensões relacionadas à sustentabilidade ambiental, à qualidade e à segurança dos seus produtos e processos."/>
    <x v="16"/>
    <x v="0"/>
    <s v="(X projetos/X pesquisadores)"/>
    <x v="0"/>
    <n v="2016"/>
    <n v="1.3"/>
    <n v="2019"/>
    <x v="16"/>
    <x v="0"/>
    <x v="0"/>
    <m/>
    <s v="EPAGRI"/>
    <n v="1.0833333333333335"/>
    <n v="-7.6923076923076983E-2"/>
    <x v="16"/>
  </r>
  <r>
    <s v="Agricultura, Pesca e Meio Ambiente"/>
    <s v="EPAGRI - Empresa de Pesquisa Agropecuária e Extensão Rural"/>
    <x v="3"/>
    <s v="EPAGRI"/>
    <s v="Empresa de Pesquisa Agropecuária e Extensão Rural"/>
    <x v="3"/>
    <n v="310"/>
    <x v="5"/>
    <s v="Agronegócio Competitivo"/>
    <s v="Incrementar a base de conhecimentos científicos e tecnológicos necessária para a manutenção e evolução da capacidade competitiva das cadeias produtivas do agronegócio catarinense,_x000a_enfatizando as dimensões relacionadas à sustentabilidade ambiental, à qualidade e à segurança dos seus produtos e processos."/>
    <x v="17"/>
    <x v="0"/>
    <m/>
    <x v="0"/>
    <n v="2016"/>
    <n v="13"/>
    <n v="2019"/>
    <x v="17"/>
    <x v="0"/>
    <x v="0"/>
    <m/>
    <s v="EPAGRI"/>
    <n v="1"/>
    <n v="0"/>
    <x v="17"/>
  </r>
  <r>
    <s v="Agricultura, Pesca e Meio Ambiente"/>
    <s v="EPAGRI - Empresa de Pesquisa Agropecuária e Extensão Rural"/>
    <x v="3"/>
    <s v="EPAGRI"/>
    <s v="Empresa de Pesquisa Agropecuária e Extensão Rural"/>
    <x v="3"/>
    <n v="310"/>
    <x v="5"/>
    <s v="Agronegócio Competitivo"/>
    <s v="Incrementar a base de conhecimentos científicos e tecnológicos necessária para a manutenção e evolução da capacidade competitiva das cadeias produtivas do agronegócio catarinense,_x000a_enfatizando as dimensões relacionadas à sustentabilidade ambiental, à qualidade e à segurança dos seus produtos e processos."/>
    <x v="18"/>
    <x v="0"/>
    <s v="(X projetos/X publicações)"/>
    <x v="0"/>
    <n v="2016"/>
    <n v="2.8"/>
    <n v="2019"/>
    <x v="18"/>
    <x v="0"/>
    <x v="0"/>
    <m/>
    <s v="EPAGRI"/>
    <n v="1.0769230769230769"/>
    <n v="-7.1428571428571341E-2"/>
    <x v="18"/>
  </r>
  <r>
    <s v="Assistencia Social, Habitação e Trabalho"/>
    <s v="SST - Secretaria de Estado da Assistência Social"/>
    <x v="4"/>
    <s v="SST"/>
    <s v="Secretaria de Estado da Assistência Social"/>
    <x v="4"/>
    <n v="510"/>
    <x v="6"/>
    <s v="Gestão do SUAS"/>
    <s v="Qualificar a gestão e execução dos serviços, programas, projetos e benefícios socioassistenciais visando a implementação do SUAS em Santa Catarina, visando diminuir o número de pessoas em situação de vulnerabilidade e risco."/>
    <x v="19"/>
    <x v="0"/>
    <m/>
    <x v="3"/>
    <n v="2017"/>
    <n v="0"/>
    <n v="2019"/>
    <x v="19"/>
    <x v="0"/>
    <x v="0"/>
    <m/>
    <s v="SST"/>
    <n v="0"/>
    <n v="0"/>
    <x v="19"/>
  </r>
  <r>
    <s v="Assistencia Social, Habitação e Trabalho"/>
    <s v="SST - Secretaria de Estado da Assistência Social"/>
    <x v="4"/>
    <s v="SST"/>
    <s v="Secretaria de Estado da Assistência Social"/>
    <x v="4"/>
    <n v="510"/>
    <x v="6"/>
    <s v="Gestão do SUAS"/>
    <s v="Qualificar a gestão e execução dos serviços, programas, projetos e benefícios socioassistenciais visando a implementação do SUAS em Santa Catarina, visando diminuir o número de pessoas em situação de vulnerabilidade e risco."/>
    <x v="20"/>
    <x v="0"/>
    <m/>
    <x v="3"/>
    <n v="2017"/>
    <n v="0"/>
    <n v="2019"/>
    <x v="19"/>
    <x v="0"/>
    <x v="0"/>
    <m/>
    <s v="SST"/>
    <n v="0"/>
    <n v="0"/>
    <x v="20"/>
  </r>
  <r>
    <s v="Assistencia Social, Habitação e Trabalho"/>
    <s v="SST - Secretaria de Estado da Assistência Social"/>
    <x v="4"/>
    <s v="SST"/>
    <s v="Secretaria de Estado da Assistência Social"/>
    <x v="4"/>
    <n v="510"/>
    <x v="6"/>
    <s v="Gestão do SUAS"/>
    <s v="Qualificar a gestão e execução dos serviços, programas, projetos e benefícios socioassistenciais visando a implementação do SUAS em Santa Catarina, visando diminuir o número de pessoas em situação de vulnerabilidade e risco."/>
    <x v="21"/>
    <x v="0"/>
    <m/>
    <x v="3"/>
    <n v="2017"/>
    <n v="98"/>
    <n v="2019"/>
    <x v="20"/>
    <x v="0"/>
    <x v="0"/>
    <m/>
    <s v="SST"/>
    <n v="1"/>
    <n v="0"/>
    <x v="21"/>
  </r>
  <r>
    <s v="Assistencia Social, Habitação e Trabalho"/>
    <s v="SST - Secretaria de Estado da Assistência Social"/>
    <x v="4"/>
    <s v="SST"/>
    <s v="Secretaria de Estado da Assistência Social"/>
    <x v="4"/>
    <n v="510"/>
    <x v="6"/>
    <s v="Gestão do SUAS"/>
    <s v="Qualificar a gestão e execução dos serviços, programas, projetos e benefícios socioassistenciais visando a implementação do SUAS em Santa Catarina, visando diminuir o número de pessoas em situação de vulnerabilidade e risco."/>
    <x v="22"/>
    <x v="0"/>
    <m/>
    <x v="3"/>
    <n v="2017"/>
    <n v="99"/>
    <n v="2019"/>
    <x v="21"/>
    <x v="0"/>
    <x v="0"/>
    <m/>
    <s v="SST"/>
    <n v="1"/>
    <n v="0"/>
    <x v="22"/>
  </r>
  <r>
    <s v="Assistencia Social, Habitação e Trabalho"/>
    <s v="SST - Secretaria de Estado da Assistência Social"/>
    <x v="4"/>
    <s v="SST"/>
    <s v="Secretaria de Estado da Assistência Social"/>
    <x v="4"/>
    <n v="510"/>
    <x v="6"/>
    <s v="Gestão do SUAS"/>
    <s v="Qualificar a gestão e execução dos serviços, programas, projetos e benefícios socioassistenciais visando a implementação do SUAS em Santa Catarina, visando diminuir o número de pessoas em situação de vulnerabilidade e risco."/>
    <x v="23"/>
    <x v="0"/>
    <m/>
    <x v="3"/>
    <n v="2017"/>
    <n v="100"/>
    <n v="2019"/>
    <x v="19"/>
    <x v="0"/>
    <x v="0"/>
    <m/>
    <s v="SST"/>
    <n v="1"/>
    <n v="0"/>
    <x v="23"/>
  </r>
  <r>
    <s v="Assistencia Social, Habitação e Trabalho"/>
    <s v="SST - Secretaria de Estado da Assistência Social"/>
    <x v="4"/>
    <s v="SST"/>
    <s v="Secretaria de Estado da Assistência Social"/>
    <x v="4"/>
    <n v="510"/>
    <x v="6"/>
    <s v="Gestão do SUAS"/>
    <s v="Qualificar a gestão e execução dos serviços, programas, projetos e benefícios socioassistenciais visando a implementação do SUAS em Santa Catarina, visando diminuir o número de pessoas em situação de vulnerabilidade e risco."/>
    <x v="24"/>
    <x v="0"/>
    <m/>
    <x v="3"/>
    <n v="2017"/>
    <n v="100"/>
    <n v="2019"/>
    <x v="19"/>
    <x v="0"/>
    <x v="0"/>
    <m/>
    <s v="Censo SUAS"/>
    <n v="1"/>
    <n v="0"/>
    <x v="24"/>
  </r>
  <r>
    <s v="Assistencia Social, Habitação e Trabalho"/>
    <s v="SST - Secretaria de Estado da Assistência Social"/>
    <x v="4"/>
    <s v="SST"/>
    <s v="Secretaria de Estado da Assistência Social"/>
    <x v="4"/>
    <n v="510"/>
    <x v="6"/>
    <s v="Gestão do SUAS"/>
    <s v="Qualificar a gestão e execução dos serviços, programas, projetos e benefícios socioassistenciais visando a implementação do SUAS em Santa Catarina, visando diminuir o número de pessoas em situação de vulnerabilidade e risco."/>
    <x v="25"/>
    <x v="0"/>
    <m/>
    <x v="0"/>
    <n v="2017"/>
    <n v="70208"/>
    <n v="2019"/>
    <x v="22"/>
    <x v="0"/>
    <x v="0"/>
    <m/>
    <s v="SST"/>
    <n v="1"/>
    <n v="0"/>
    <x v="25"/>
  </r>
  <r>
    <s v="Assistencia Social, Habitação e Trabalho"/>
    <s v="SST - Secretaria de Estado da Assistência Social"/>
    <x v="4"/>
    <s v="SST"/>
    <s v="Secretaria de Estado da Assistência Social"/>
    <x v="4"/>
    <n v="510"/>
    <x v="6"/>
    <s v="Gestão do SUAS"/>
    <s v="Qualificar a gestão e execução dos serviços, programas, projetos e benefícios socioassistenciais visando a implementação do SUAS em Santa Catarina, visando diminuir o número de pessoas em situação de vulnerabilidade e risco."/>
    <x v="26"/>
    <x v="0"/>
    <m/>
    <x v="0"/>
    <n v="2017"/>
    <n v="17002"/>
    <n v="2019"/>
    <x v="23"/>
    <x v="0"/>
    <x v="0"/>
    <m/>
    <s v="SST"/>
    <n v="1"/>
    <n v="0"/>
    <x v="26"/>
  </r>
  <r>
    <s v="Assistencia Social, Habitação e Trabalho"/>
    <s v="SST - Secretaria de Estado da Assistência Social"/>
    <x v="4"/>
    <s v="SST"/>
    <s v="Secretaria de Estado da Assistência Social"/>
    <x v="4"/>
    <n v="510"/>
    <x v="6"/>
    <s v="Gestão do SUAS"/>
    <s v="Qualificar a gestão e execução dos serviços, programas, projetos e benefícios socioassistenciais visando a implementação do SUAS em Santa Catarina, visando diminuir o número de pessoas em situação de vulnerabilidade e risco."/>
    <x v="27"/>
    <x v="0"/>
    <m/>
    <x v="0"/>
    <n v="2017"/>
    <n v="33760"/>
    <n v="2019"/>
    <x v="24"/>
    <x v="0"/>
    <x v="0"/>
    <m/>
    <s v="SST"/>
    <n v="1"/>
    <n v="0"/>
    <x v="27"/>
  </r>
  <r>
    <s v="Assistencia Social, Habitação e Trabalho"/>
    <s v="SST - Secretaria de Estado da Assistência Social"/>
    <x v="4"/>
    <s v="SST"/>
    <s v="Secretaria de Estado da Assistência Social"/>
    <x v="4"/>
    <n v="510"/>
    <x v="6"/>
    <s v="Gestão do SUAS"/>
    <s v="Qualificar a gestão e execução dos serviços, programas, projetos e benefícios socioassistenciais visando a implementação do SUAS em Santa Catarina, visando diminuir o número de pessoas em situação de vulnerabilidade e risco."/>
    <x v="28"/>
    <x v="0"/>
    <m/>
    <x v="0"/>
    <n v="2017"/>
    <n v="106"/>
    <n v="2019"/>
    <x v="25"/>
    <x v="0"/>
    <x v="0"/>
    <m/>
    <s v="SST"/>
    <n v="0.99065420560747663"/>
    <n v="9.433962264150943E-3"/>
    <x v="28"/>
  </r>
  <r>
    <s v="Assistencia Social, Habitação e Trabalho"/>
    <s v="SST - Secretaria de Estado da Assistência Social"/>
    <x v="4"/>
    <s v="SST"/>
    <s v="Secretaria de Estado da Assistência Social"/>
    <x v="4"/>
    <n v="510"/>
    <x v="6"/>
    <s v="Gestão do SUAS"/>
    <s v="Qualificar a gestão e execução dos serviços, programas, projetos e benefícios socioassistenciais visando a implementação do SUAS em Santa Catarina, visando diminuir o número de pessoas em situação de vulnerabilidade e risco."/>
    <x v="29"/>
    <x v="0"/>
    <m/>
    <x v="0"/>
    <n v="2017"/>
    <n v="1316"/>
    <n v="2019"/>
    <x v="26"/>
    <x v="0"/>
    <x v="0"/>
    <m/>
    <s v="SST"/>
    <n v="0.33451957295373663"/>
    <n v="1.9893617021276595"/>
    <x v="29"/>
  </r>
  <r>
    <s v="Assistencia Social, Habitação e Trabalho"/>
    <s v="SST - Secretaria de Estado da Assistência Social"/>
    <x v="4"/>
    <s v="SST"/>
    <s v="Secretaria de Estado da Assistência Social"/>
    <x v="4"/>
    <n v="510"/>
    <x v="6"/>
    <s v="Gestão do SUAS"/>
    <s v="Qualificar a gestão e execução dos serviços, programas, projetos e benefícios socioassistenciais visando a implementação do SUAS em Santa Catarina, visando diminuir o número de pessoas em situação de vulnerabilidade e risco."/>
    <x v="30"/>
    <x v="0"/>
    <m/>
    <x v="0"/>
    <n v="2017"/>
    <n v="1330"/>
    <n v="2019"/>
    <x v="27"/>
    <x v="0"/>
    <x v="0"/>
    <m/>
    <s v="SST"/>
    <n v="1"/>
    <n v="0"/>
    <x v="30"/>
  </r>
  <r>
    <s v="Assistencia Social, Habitação e Trabalho"/>
    <s v="SST - Secretaria de Estado da Assistência Social"/>
    <x v="4"/>
    <s v="SST"/>
    <s v="Secretaria de Estado da Assistência Social"/>
    <x v="4"/>
    <n v="530"/>
    <x v="7"/>
    <s v="Pró-Emprego e Renda"/>
    <s v="Facilitar o acesso ao mercado de trabalho e a geração de renda."/>
    <x v="31"/>
    <x v="0"/>
    <m/>
    <x v="0"/>
    <n v="2017"/>
    <n v="264286"/>
    <n v="2019"/>
    <x v="28"/>
    <x v="0"/>
    <x v="0"/>
    <m/>
    <s v="SST"/>
    <n v="0.97883703703703706"/>
    <n v="2.1620517167008468E-2"/>
    <x v="31"/>
  </r>
  <r>
    <s v="Assistencia Social, Habitação e Trabalho"/>
    <s v="SST - Secretaria de Estado da Assistência Social"/>
    <x v="4"/>
    <s v="SST"/>
    <s v="Secretaria de Estado da Assistência Social"/>
    <x v="4"/>
    <n v="530"/>
    <x v="7"/>
    <s v="Pró-Emprego e Renda"/>
    <s v="Facilitar o acesso ao mercado de trabalho e a geração de renda."/>
    <x v="32"/>
    <x v="0"/>
    <m/>
    <x v="0"/>
    <n v="2017"/>
    <n v="1570"/>
    <n v="2019"/>
    <x v="29"/>
    <x v="0"/>
    <x v="0"/>
    <m/>
    <s v="SST"/>
    <n v="0.52333333333333332"/>
    <n v="0.91082802547770703"/>
    <x v="32"/>
  </r>
  <r>
    <s v="Assistencia Social, Habitação e Trabalho"/>
    <s v="SST - Secretaria de Estado da Assistência Social"/>
    <x v="4"/>
    <s v="SST"/>
    <s v="Secretaria de Estado da Assistência Social"/>
    <x v="4"/>
    <n v="530"/>
    <x v="7"/>
    <s v="Pró-Emprego e Renda"/>
    <s v="Facilitar o acesso ao mercado de trabalho e a geração de renda."/>
    <x v="33"/>
    <x v="0"/>
    <m/>
    <x v="0"/>
    <n v="2017"/>
    <n v="697707"/>
    <n v="2019"/>
    <x v="30"/>
    <x v="0"/>
    <x v="0"/>
    <m/>
    <s v="CAGED"/>
    <n v="0.79284886363636364"/>
    <n v="0.26127443181736748"/>
    <x v="33"/>
  </r>
  <r>
    <s v="Assistencia Social, Habitação e Trabalho"/>
    <s v="SST - Secretaria de Estado da Assistência Social"/>
    <x v="4"/>
    <s v="SST"/>
    <s v="Secretaria de Estado da Assistência Social"/>
    <x v="4"/>
    <n v="530"/>
    <x v="7"/>
    <s v="Pró-Emprego e Renda"/>
    <s v="Facilitar o acesso ao mercado de trabalho e a geração de renda."/>
    <x v="34"/>
    <x v="0"/>
    <m/>
    <x v="0"/>
    <n v="2017"/>
    <n v="109923"/>
    <n v="2019"/>
    <x v="31"/>
    <x v="0"/>
    <x v="0"/>
    <m/>
    <s v="CAGED"/>
    <n v="0.91602499999999998"/>
    <n v="9.1673262192625754E-2"/>
    <x v="34"/>
  </r>
  <r>
    <s v="Ciência, Tecnologia e Inovação"/>
    <s v="FAPESC - Fundação de Amparo a Pesquisa e Inovação do Estado de Santa Catarina"/>
    <x v="5"/>
    <s v="FAPESC"/>
    <s v="Fundação de Amparo a Pesquisa e Inovação do Estado de Santa Catarina"/>
    <x v="5"/>
    <n v="230"/>
    <x v="8"/>
    <s v="CTI - Fomento à Ciência, Tecnologia e Inovação"/>
    <s v="Aprimorar pesquisadores, desde a iniciação científica até a pós-graduação."/>
    <x v="35"/>
    <x v="0"/>
    <m/>
    <x v="0"/>
    <n v="2016"/>
    <n v="87"/>
    <n v="2019"/>
    <x v="19"/>
    <x v="0"/>
    <x v="0"/>
    <m/>
    <s v="FAPESC"/>
    <n v="0.87"/>
    <n v="0.14942528735632185"/>
    <x v="35"/>
  </r>
  <r>
    <s v="Ciência, Tecnologia e Inovação"/>
    <s v="FAPESC - Fundação de Amparo a Pesquisa e Inovação do Estado de Santa Catarina"/>
    <x v="5"/>
    <s v="FAPESC"/>
    <s v="Fundação de Amparo a Pesquisa e Inovação do Estado de Santa Catarina"/>
    <x v="5"/>
    <n v="230"/>
    <x v="8"/>
    <s v="CTI - Fomento à Ciência, Tecnologia e Inovação"/>
    <s v="Contribuir com a melhoria em saúde pública, educação, meio ambiente e afins, por meio do apoio a pesquisas de caráter científico, tecnológico e inovações."/>
    <x v="36"/>
    <x v="0"/>
    <m/>
    <x v="0"/>
    <n v="2016"/>
    <n v="153"/>
    <n v="2019"/>
    <x v="32"/>
    <x v="0"/>
    <x v="0"/>
    <m/>
    <s v="FAPESC"/>
    <n v="0.76500000000000001"/>
    <n v="0.30718954248366015"/>
    <x v="36"/>
  </r>
  <r>
    <s v="Ciência, Tecnologia e Inovação"/>
    <s v="FAPESC - Fundação de Amparo a Pesquisa e Inovação do Estado de Santa Catarina"/>
    <x v="5"/>
    <s v="FAPESC"/>
    <s v="Fundação de Amparo a Pesquisa e Inovação do Estado de Santa Catarina"/>
    <x v="5"/>
    <n v="230"/>
    <x v="8"/>
    <s v="CTI - Fomento à Ciência, Tecnologia e Inovação"/>
    <s v="Disseminar conhecimento, por meio do apoio a participação e realização de eventos técnico-científicos em Santa Catarina, como:  congressos, seminários,  workshops e publicações."/>
    <x v="37"/>
    <x v="0"/>
    <m/>
    <x v="0"/>
    <n v="2016"/>
    <n v="145"/>
    <n v="2019"/>
    <x v="33"/>
    <x v="0"/>
    <x v="0"/>
    <m/>
    <s v="FAPESC"/>
    <n v="0.96666666666666667"/>
    <n v="3.4482758620689655E-2"/>
    <x v="37"/>
  </r>
  <r>
    <s v="Ciência, Tecnologia e Inovação"/>
    <s v="FAPESC - Fundação de Amparo a Pesquisa e Inovação do Estado de Santa Catarina"/>
    <x v="5"/>
    <s v="FAPESC"/>
    <s v="Fundação de Amparo a Pesquisa e Inovação do Estado de Santa Catarina"/>
    <x v="5"/>
    <n v="230"/>
    <x v="8"/>
    <s v="CTI - Fomento à Ciência, Tecnologia e Inovação"/>
    <s v="Fomentar o desenvolvimento socioeconômico ao promover avanços tecnológicos e inovações, em empresas, instituições e organizações sediadas no estado, tornando-as mais competitivas e eficientes."/>
    <x v="38"/>
    <x v="0"/>
    <m/>
    <x v="0"/>
    <n v="2016"/>
    <n v="91"/>
    <n v="2019"/>
    <x v="34"/>
    <x v="0"/>
    <x v="0"/>
    <m/>
    <s v="FAPESC"/>
    <n v="0.7583333333333333"/>
    <n v="0.31868131868131866"/>
    <x v="38"/>
  </r>
  <r>
    <s v="Ciência, Tecnologia e Inovação"/>
    <s v="IMETRO - Instituto de Metrologia de Santa Catarina"/>
    <x v="6"/>
    <s v="IMETRO"/>
    <s v="Instituto de Metrologia de Santa Catarina"/>
    <x v="6"/>
    <n v="211"/>
    <x v="9"/>
    <s v="Metrologia e Qualidade de Produtos e Serviços"/>
    <s v="Executar a política metrológica e da qualidade de produtos e serviços, visando a proteção do consumidor, a orientação para o consumo e a leal concorrência."/>
    <x v="39"/>
    <x v="0"/>
    <m/>
    <x v="0"/>
    <n v="2016"/>
    <n v="20565"/>
    <n v="2019"/>
    <x v="35"/>
    <x v="0"/>
    <x v="0"/>
    <m/>
    <s v="IMETRO"/>
    <n v="0.58757142857142852"/>
    <n v="0.70192073911986386"/>
    <x v="39"/>
  </r>
  <r>
    <s v="Ciência, Tecnologia e Inovação"/>
    <s v="IMETRO - Instituto de Metrologia de Santa Catarina"/>
    <x v="6"/>
    <s v="IMETRO"/>
    <s v="Instituto de Metrologia de Santa Catarina"/>
    <x v="6"/>
    <n v="211"/>
    <x v="9"/>
    <s v="Metrologia e Qualidade de Produtos e Serviços"/>
    <s v="Executar a política metrológica e da qualidade de produtos e serviços, visando a proteção do consumidor, a orientação para o consumo e a leal concorrência."/>
    <x v="40"/>
    <x v="0"/>
    <m/>
    <x v="0"/>
    <n v="2016"/>
    <n v="42275"/>
    <n v="2019"/>
    <x v="36"/>
    <x v="0"/>
    <x v="0"/>
    <m/>
    <s v="IMETRO"/>
    <n v="0.60392857142857148"/>
    <n v="0.65582495564754584"/>
    <x v="40"/>
  </r>
  <r>
    <s v="Ciência, Tecnologia e Inovação"/>
    <s v="IMETRO - Instituto de Metrologia de Santa Catarina"/>
    <x v="6"/>
    <s v="IMETRO"/>
    <s v="Instituto de Metrologia de Santa Catarina"/>
    <x v="6"/>
    <n v="211"/>
    <x v="9"/>
    <s v="Metrologia e Qualidade de Produtos e Serviços"/>
    <s v="Executar a política metrológica e da qualidade de produtos e serviços, visando a proteção do consumidor, a orientação para o consumo e a leal concorrência."/>
    <x v="41"/>
    <x v="0"/>
    <m/>
    <x v="0"/>
    <n v="2016"/>
    <n v="328"/>
    <n v="2019"/>
    <x v="37"/>
    <x v="0"/>
    <x v="0"/>
    <m/>
    <s v="IMETRO"/>
    <n v="0.93714285714285717"/>
    <n v="6.7073170731707321E-2"/>
    <x v="41"/>
  </r>
  <r>
    <s v="Ciência, Tecnologia e Inovação"/>
    <s v="IMETRO - Instituto de Metrologia de Santa Catarina"/>
    <x v="6"/>
    <s v="IMETRO"/>
    <s v="Instituto de Metrologia de Santa Catarina"/>
    <x v="6"/>
    <n v="211"/>
    <x v="9"/>
    <s v="Metrologia e Qualidade de Produtos e Serviços"/>
    <s v="Executar a política metrológica e da qualidade de produtos e serviços, visando a proteção do consumidor, a orientação para o consumo e a leal concorrência."/>
    <x v="42"/>
    <x v="0"/>
    <m/>
    <x v="0"/>
    <n v="2016"/>
    <n v="162896"/>
    <n v="2019"/>
    <x v="38"/>
    <x v="0"/>
    <x v="0"/>
    <m/>
    <s v="IMETRO"/>
    <n v="0.81447999999999998"/>
    <n v="0.22777723209900796"/>
    <x v="42"/>
  </r>
  <r>
    <s v="Ciência, Tecnologia e Inovação"/>
    <s v="ARESC - Agência de Regulação de Serviços Públicos de Santa Catarina"/>
    <x v="7"/>
    <s v="ARESC"/>
    <s v="Agência de Regulação de Serviços Públicos de Santa Catarina"/>
    <x v="7"/>
    <n v="950"/>
    <x v="10"/>
    <s v="Defesa dos Interesses Sociais"/>
    <s v="Assegurar a prestação de serviços públicos adequados, observando a qualidade, regularidade, continuidade, generalidade, segurança, eficiência e a aplicação de tarifas dos serviços prestados."/>
    <x v="43"/>
    <x v="0"/>
    <m/>
    <x v="0"/>
    <n v="2016"/>
    <n v="116"/>
    <n v="2019"/>
    <x v="39"/>
    <x v="0"/>
    <x v="0"/>
    <m/>
    <s v="ARESC"/>
    <n v="0.72499999999999998"/>
    <n v="0.37931034482758619"/>
    <x v="43"/>
  </r>
  <r>
    <s v="Defesa Civil"/>
    <s v="SDC - Secretaria de Estado da Defesa Civil"/>
    <x v="8"/>
    <s v="SDC"/>
    <s v="Secretaria de Estado da Defesa Civil"/>
    <x v="8"/>
    <n v="350"/>
    <x v="11"/>
    <s v="Gestão de Recursos Hídricos"/>
    <s v="Administração das águas catarinenses para que todos os usuários possam utilizá-las com qualidade e quantidade satisfatórias para atendimentos aos vários usos. Preservação e conservação da água. Gerir de forma efetiva o direito aos recursos hídricos que compatibilize os múltiplos interesses dos usuários de água. Atuar preventiva e efetivamente no controle de cheias e de vazão de águas no estado."/>
    <x v="44"/>
    <x v="0"/>
    <m/>
    <x v="3"/>
    <n v="2015"/>
    <n v="0"/>
    <n v="2019"/>
    <x v="40"/>
    <x v="0"/>
    <x v="0"/>
    <m/>
    <s v="SDC"/>
    <n v="0"/>
    <n v="0.1"/>
    <x v="44"/>
  </r>
  <r>
    <s v="Defesa Civil"/>
    <s v="SDC - Secretaria de Estado da Defesa Civil"/>
    <x v="8"/>
    <s v="SDC"/>
    <s v="Secretaria de Estado da Defesa Civil"/>
    <x v="8"/>
    <n v="730"/>
    <x v="12"/>
    <s v="Prevenção e Preparação para Desastres"/>
    <s v="Prevenir danos e prejuízos por desastres naturais e antropogênicos. Prevenir e/ou minimizar os efeitos de desastres, através da análise de risco, de implementação de medidas estruturais e não estruturais, como sistema de monitoramento e alarme, e otimizar as ações preventivas."/>
    <x v="45"/>
    <x v="0"/>
    <s v="(km²)/total de área  mapeada(km²)"/>
    <x v="3"/>
    <n v="2015"/>
    <n v="77"/>
    <n v="2019"/>
    <x v="19"/>
    <x v="0"/>
    <x v="0"/>
    <m/>
    <s v="SDC"/>
    <n v="0.77"/>
    <n v="0.29870129870129869"/>
    <x v="45"/>
  </r>
  <r>
    <s v="Defesa Civil"/>
    <s v="SDC - Secretaria de Estado da Defesa Civil"/>
    <x v="8"/>
    <s v="SDC"/>
    <s v="Secretaria de Estado da Defesa Civil"/>
    <x v="8"/>
    <n v="731"/>
    <x v="13"/>
    <s v="Gestão de Riscos e Redução de Desastres"/>
    <s v="Identificar e analisar os riscos; Adotar medidas não estruturantes com implantação de planos preventivos de proteção e defesa civil; Informar e capacitar o público para prevenção e autodefesa."/>
    <x v="46"/>
    <x v="0"/>
    <s v="Número de municípios com áreas de risco mapeadas/295"/>
    <x v="3"/>
    <n v="2015"/>
    <n v="36"/>
    <n v="2019"/>
    <x v="19"/>
    <x v="0"/>
    <x v="0"/>
    <m/>
    <s v="SDC"/>
    <n v="0.36"/>
    <n v="1.7777777777777777"/>
    <x v="46"/>
  </r>
  <r>
    <s v="Defesa Civil"/>
    <s v="SDC - Secretaria de Estado da Defesa Civil"/>
    <x v="8"/>
    <s v="SDC"/>
    <s v="Secretaria de Estado da Defesa Civil"/>
    <x v="8"/>
    <n v="731"/>
    <x v="13"/>
    <s v="Gestão de Riscos e Redução de Desastres"/>
    <s v="Identificar e analisar os riscos; Adotar medidas não estruturantes com implantação de planos preventivos de proteção e defesa civil; Informar e capacitar o público para prevenção e autodefesa."/>
    <x v="47"/>
    <x v="0"/>
    <s v="Número de municípios com plano preventivo/295"/>
    <x v="3"/>
    <n v="2015"/>
    <n v="0"/>
    <n v="2019"/>
    <x v="19"/>
    <x v="0"/>
    <x v="0"/>
    <m/>
    <s v="SDC"/>
    <n v="0"/>
    <n v="1"/>
    <x v="47"/>
  </r>
  <r>
    <s v="Defesa Civil"/>
    <s v="SDC - Secretaria de Estado da Defesa Civil"/>
    <x v="8"/>
    <s v="SDC"/>
    <s v="Secretaria de Estado da Defesa Civil"/>
    <x v="8"/>
    <n v="731"/>
    <x v="13"/>
    <s v="Gestão de Riscos e Redução de Desastres"/>
    <s v="Coordenar e apoiar as ações de salvamento, assistência e reabilitação das cidades catarinenses, vítimas da ação de eventos adversos, com danos superiores a sua capacidade local de resposta. Promover o socorro e a assistência às pessoas afetadas por desastres, o restabelecimento das atividades essenciais e a recuperação dos danos causados, nos casos de situação de emergência e estado de calamidade pública."/>
    <x v="48"/>
    <x v="0"/>
    <s v="Número de famílias atendidas/número de solicitações"/>
    <x v="3"/>
    <n v="2016"/>
    <n v="0"/>
    <n v="2019"/>
    <x v="19"/>
    <x v="0"/>
    <x v="0"/>
    <m/>
    <s v="SDC"/>
    <n v="0"/>
    <n v="1"/>
    <x v="48"/>
  </r>
  <r>
    <s v="Defesa Civil"/>
    <s v="SDC - Secretaria de Estado da Defesa Civil"/>
    <x v="8"/>
    <s v="SDC"/>
    <s v="Secretaria de Estado da Defesa Civil"/>
    <x v="8"/>
    <n v="730"/>
    <x v="12"/>
    <s v="Prevenção e Preparação para Desastres"/>
    <s v="Prevenir danos e prejuízos por desastres naturais e antropogênicos. Prevenir e/ou minimizar os efeitos de desastres, através da análise de risco, de implementação de medidas estruturais e não estruturais, como sistema de monitoramento e alarme, e otimizar as ações preventivas."/>
    <x v="49"/>
    <x v="0"/>
    <m/>
    <x v="0"/>
    <n v="2015"/>
    <n v="427"/>
    <n v="2019"/>
    <x v="41"/>
    <x v="0"/>
    <x v="0"/>
    <m/>
    <s v="SDC"/>
    <n v="0.4770949720670391"/>
    <n v="1.0960187353629978"/>
    <x v="49"/>
  </r>
  <r>
    <s v="Desenvolvimento Econômico"/>
    <s v="SDS - Secretaria de Estado de Desenvolvimento Sustentável"/>
    <x v="9"/>
    <s v="SDS"/>
    <s v="Secretaria de Estado de Desenvolvimento Sustentável"/>
    <x v="9"/>
    <n v="342"/>
    <x v="14"/>
    <s v="Revitalização da Economia Catarinense - PREC"/>
    <s v="Apoiar projetos de desenvolvimento econômico do Estado."/>
    <x v="50"/>
    <x v="0"/>
    <m/>
    <x v="0"/>
    <n v="2016"/>
    <n v="0"/>
    <n v="2019"/>
    <x v="42"/>
    <x v="0"/>
    <x v="0"/>
    <m/>
    <s v="SDS"/>
    <n v="0"/>
    <n v="0"/>
    <x v="50"/>
  </r>
  <r>
    <s v="Desenvolvimento Econômico"/>
    <s v="SDS - Secretaria de Estado de Desenvolvimento Sustentável"/>
    <x v="9"/>
    <s v="SDS"/>
    <s v="Secretaria de Estado de Desenvolvimento Sustentável"/>
    <x v="9"/>
    <n v="342"/>
    <x v="14"/>
    <s v="Revitalização da Economia Catarinense - PREC"/>
    <s v="Subsidiar os programas de financiamento a MPE e MEI e municípios do Estado."/>
    <x v="51"/>
    <x v="0"/>
    <m/>
    <x v="0"/>
    <n v="2016"/>
    <n v="0"/>
    <n v="2019"/>
    <x v="42"/>
    <x v="0"/>
    <x v="0"/>
    <m/>
    <s v="SDS"/>
    <n v="0"/>
    <n v="0"/>
    <x v="51"/>
  </r>
  <r>
    <s v="Desenvolvimento Econômico"/>
    <s v="SDS - Secretaria de Estado de Desenvolvimento Sustentável"/>
    <x v="9"/>
    <s v="SDS"/>
    <s v="Secretaria de Estado de Desenvolvimento Sustentável"/>
    <x v="9"/>
    <n v="346"/>
    <x v="15"/>
    <s v="Tecnologia e Inovação para o Desenvolvimento Sustentável"/>
    <s v="Acompanhar a execução das obras dos centros de inovação."/>
    <x v="52"/>
    <x v="0"/>
    <m/>
    <x v="0"/>
    <n v="2016"/>
    <n v="0"/>
    <n v="2019"/>
    <x v="17"/>
    <x v="0"/>
    <x v="0"/>
    <m/>
    <s v="SDS"/>
    <n v="0"/>
    <n v="0"/>
    <x v="52"/>
  </r>
  <r>
    <s v="Desenvolvimento Econômico"/>
    <s v="SDS - Secretaria de Estado de Desenvolvimento Sustentável"/>
    <x v="9"/>
    <s v="SDS"/>
    <s v="Secretaria de Estado de Desenvolvimento Sustentável"/>
    <x v="9"/>
    <n v="346"/>
    <x v="15"/>
    <s v="Tecnologia e Inovação para o Desenvolvimento Sustentável"/>
    <s v="Apoiar projeto CT&amp;I."/>
    <x v="53"/>
    <x v="0"/>
    <m/>
    <x v="0"/>
    <n v="2016"/>
    <n v="0"/>
    <n v="2019"/>
    <x v="43"/>
    <x v="0"/>
    <x v="0"/>
    <m/>
    <s v="SDS"/>
    <n v="0"/>
    <n v="0"/>
    <x v="53"/>
  </r>
  <r>
    <s v="Desenvolvimento Econômico"/>
    <s v="SDS - Secretaria de Estado de Desenvolvimento Sustentável"/>
    <x v="9"/>
    <s v="SDS"/>
    <s v="Secretaria de Estado de Desenvolvimento Sustentável"/>
    <x v="9"/>
    <n v="348"/>
    <x v="16"/>
    <s v="Gestão Ambiental Estratégica"/>
    <s v="Apoiar projetos de desenvolvimento sustentável."/>
    <x v="54"/>
    <x v="0"/>
    <m/>
    <x v="0"/>
    <n v="2016"/>
    <n v="0"/>
    <n v="2019"/>
    <x v="44"/>
    <x v="0"/>
    <x v="0"/>
    <m/>
    <s v="SDS"/>
    <n v="0"/>
    <n v="0"/>
    <x v="54"/>
  </r>
  <r>
    <s v="Desenvolvimento Econômico"/>
    <s v="SDS - Secretaria de Estado de Desenvolvimento Sustentável"/>
    <x v="9"/>
    <s v="SDS"/>
    <s v="Secretaria de Estado de Desenvolvimento Sustentável"/>
    <x v="9"/>
    <n v="348"/>
    <x v="16"/>
    <s v="Gestão Ambiental Estratégica"/>
    <s v="Apoiar projetos de educação ambiental."/>
    <x v="55"/>
    <x v="0"/>
    <m/>
    <x v="0"/>
    <n v="2016"/>
    <n v="0"/>
    <n v="2019"/>
    <x v="45"/>
    <x v="0"/>
    <x v="0"/>
    <m/>
    <s v="SDS"/>
    <n v="0"/>
    <n v="0"/>
    <x v="55"/>
  </r>
  <r>
    <s v="Desenvolvimento Econômico"/>
    <s v="SDS - Secretaria de Estado de Desenvolvimento Sustentável"/>
    <x v="9"/>
    <s v="SDS"/>
    <s v="Secretaria de Estado de Desenvolvimento Sustentável"/>
    <x v="9"/>
    <n v="350"/>
    <x v="11"/>
    <s v="Gestão de Recursos Hídricos"/>
    <s v="Apoiar comitê de gerenciamento de bacia hidrográfica."/>
    <x v="56"/>
    <x v="0"/>
    <m/>
    <x v="0"/>
    <n v="2016"/>
    <n v="0"/>
    <n v="2019"/>
    <x v="46"/>
    <x v="0"/>
    <x v="0"/>
    <m/>
    <s v="SDS"/>
    <n v="0"/>
    <n v="0"/>
    <x v="56"/>
  </r>
  <r>
    <s v="Desenvolvimento Econômico"/>
    <s v="SDS - Secretaria de Estado de Desenvolvimento Sustentável"/>
    <x v="9"/>
    <s v="SDS"/>
    <s v="Secretaria de Estado de Desenvolvimento Sustentável"/>
    <x v="9"/>
    <n v="350"/>
    <x v="11"/>
    <s v="Gestão de Recursos Hídricos"/>
    <s v="Apoiar projetos de recursos hídricos."/>
    <x v="57"/>
    <x v="0"/>
    <m/>
    <x v="0"/>
    <n v="2016"/>
    <n v="0"/>
    <n v="2019"/>
    <x v="47"/>
    <x v="0"/>
    <x v="0"/>
    <m/>
    <s v="SDS"/>
    <n v="0"/>
    <n v="0"/>
    <x v="57"/>
  </r>
  <r>
    <s v="Desenvolvimento Econômico"/>
    <s v="SDS - Secretaria de Estado de Desenvolvimento Sustentável"/>
    <x v="9"/>
    <s v="SDS"/>
    <s v="Secretaria de Estado de Desenvolvimento Sustentável"/>
    <x v="9"/>
    <n v="350"/>
    <x v="11"/>
    <s v="Gestão de Recursos Hídricos"/>
    <s v="Outorgar o uso dos recursos hídricos."/>
    <x v="58"/>
    <x v="0"/>
    <m/>
    <x v="0"/>
    <n v="2016"/>
    <n v="0"/>
    <n v="2019"/>
    <x v="48"/>
    <x v="0"/>
    <x v="0"/>
    <m/>
    <s v="SDS"/>
    <n v="0"/>
    <n v="0"/>
    <x v="58"/>
  </r>
  <r>
    <s v="Desenvolvimento Econômico"/>
    <s v="BADESC - Agência de Fomento do Estado de Santa Catarina S.A."/>
    <x v="10"/>
    <s v="BADESC"/>
    <s v="Agência de Fomento do Estado de Santa Catarina S.A."/>
    <x v="10"/>
    <n v="200"/>
    <x v="17"/>
    <s v="Competitividade e Excelência Econômica"/>
    <s v="Fomentar a atividade produtiva no estado e promover a diversificação do padrão tecnológico da produção de bens e serviços catarinenses com base na inovação de moda a melhorar a competitividade nacional e internacional."/>
    <x v="59"/>
    <x v="0"/>
    <m/>
    <x v="4"/>
    <n v="2017"/>
    <n v="11230534.699999999"/>
    <n v="2019"/>
    <x v="49"/>
    <x v="0"/>
    <x v="0"/>
    <m/>
    <s v="BADESC"/>
    <n v="0.12195305302479123"/>
    <n v="7.1998767164665809"/>
    <x v="59"/>
  </r>
  <r>
    <s v="Desenvolvimento Econômico"/>
    <s v="BADESC - Agência de Fomento do Estado de Santa Catarina S.A."/>
    <x v="10"/>
    <s v="BADESC"/>
    <s v="Agência de Fomento do Estado de Santa Catarina S.A."/>
    <x v="10"/>
    <n v="200"/>
    <x v="17"/>
    <s v="Competitividade e Excelência Econômica"/>
    <s v="Fomentar a atividade produtiva no estado e promover a diversificação do padrão tecnológico da produção de bens e serviços catarinenses com base na inovação de moda a melhorar a competitividade nacional e internacional."/>
    <x v="60"/>
    <x v="0"/>
    <m/>
    <x v="4"/>
    <n v="2017"/>
    <n v="20789586.120000001"/>
    <n v="2019"/>
    <x v="50"/>
    <x v="0"/>
    <x v="0"/>
    <m/>
    <s v="BADESC"/>
    <n v="8.3785394371476127E-2"/>
    <n v="10.935254437859872"/>
    <x v="60"/>
  </r>
  <r>
    <s v="Desenvolvimento Econômico"/>
    <s v="BADESC - Agência de Fomento do Estado de Santa Catarina S.A."/>
    <x v="10"/>
    <s v="BADESC"/>
    <s v="Agência de Fomento do Estado de Santa Catarina S.A."/>
    <x v="10"/>
    <n v="200"/>
    <x v="17"/>
    <s v="Competitividade e Excelência Econômica"/>
    <s v="Fortalecer o sistema de microcrédito catarinense, através do fornecimento de recursos financeiros de médio e longo prazos para as Instituições de Microcrédito Produtivo e Orientado – IMPO."/>
    <x v="61"/>
    <x v="0"/>
    <m/>
    <x v="4"/>
    <n v="2017"/>
    <n v="10000000"/>
    <n v="2019"/>
    <x v="51"/>
    <x v="0"/>
    <x v="0"/>
    <m/>
    <s v="BADESC"/>
    <n v="0.42233296731142833"/>
    <n v="1.3677999999999999"/>
    <x v="61"/>
  </r>
  <r>
    <s v="Desenvolvimento Econômico"/>
    <s v="BADESC - Agência de Fomento do Estado de Santa Catarina S.A."/>
    <x v="10"/>
    <s v="BADESC"/>
    <s v="Agência de Fomento do Estado de Santa Catarina S.A."/>
    <x v="10"/>
    <n v="200"/>
    <x v="17"/>
    <s v="Competitividade e Excelência Econômica"/>
    <s v="Financiar os empreendimentos de infraestrutura pública aos municípios catarinenses através de operações de crédito de médio e longo prazos."/>
    <x v="62"/>
    <x v="0"/>
    <m/>
    <x v="4"/>
    <n v="2017"/>
    <n v="20090000"/>
    <n v="2019"/>
    <x v="52"/>
    <x v="0"/>
    <x v="0"/>
    <m/>
    <s v="BADESC"/>
    <n v="0.15360031805740323"/>
    <n v="5.5104031856645097"/>
    <x v="62"/>
  </r>
  <r>
    <s v="Desenvolvimento Econômico"/>
    <s v="BADESC - Agência de Fomento do Estado de Santa Catarina S.A."/>
    <x v="10"/>
    <s v="BADESC"/>
    <s v="Agência de Fomento do Estado de Santa Catarina S.A."/>
    <x v="10"/>
    <n v="200"/>
    <x v="17"/>
    <s v="Competitividade e Excelência Econômica"/>
    <s v="Fomentar a atividade produtiva no estado e promover a diversificação do padrão tecnológico da produção de bens e serviços catarinenses com base na inovação de moda a melhorar a competitividade nacional e internacional."/>
    <x v="59"/>
    <x v="0"/>
    <m/>
    <x v="0"/>
    <n v="2017"/>
    <n v="145"/>
    <n v="2019"/>
    <x v="53"/>
    <x v="0"/>
    <x v="0"/>
    <m/>
    <s v="BADESC"/>
    <n v="0.52727272727272723"/>
    <n v="0.89655172413793105"/>
    <x v="63"/>
  </r>
  <r>
    <s v="Desenvolvimento Econômico"/>
    <s v="BADESC - Agência de Fomento do Estado de Santa Catarina S.A."/>
    <x v="10"/>
    <s v="BADESC"/>
    <s v="Agência de Fomento do Estado de Santa Catarina S.A."/>
    <x v="10"/>
    <n v="200"/>
    <x v="17"/>
    <s v="Competitividade e Excelência Econômica"/>
    <s v="Fomentar a atividade produtiva no estado e promover a diversificação do padrão tecnológico da produção de bens e serviços catarinenses com base na inovação de moda a melhorar a competitividade nacional e internacional."/>
    <x v="60"/>
    <x v="0"/>
    <m/>
    <x v="0"/>
    <n v="2017"/>
    <n v="16"/>
    <n v="2019"/>
    <x v="54"/>
    <x v="0"/>
    <x v="0"/>
    <m/>
    <s v="BADESC"/>
    <n v="0.12307692307692308"/>
    <n v="7.125"/>
    <x v="64"/>
  </r>
  <r>
    <s v="Desenvolvimento Econômico"/>
    <s v="BADESC - Agência de Fomento do Estado de Santa Catarina S.A."/>
    <x v="10"/>
    <s v="BADESC"/>
    <s v="Agência de Fomento do Estado de Santa Catarina S.A."/>
    <x v="10"/>
    <n v="200"/>
    <x v="17"/>
    <s v="Competitividade e Excelência Econômica"/>
    <s v="Fortalecer o sistema de microcrédito catarinense, através do fornecimento de recursos financeiros de médio e longo prazos para as Instituições de Microcrédito Produtivo e Orientado – IMPO."/>
    <x v="61"/>
    <x v="0"/>
    <m/>
    <x v="0"/>
    <n v="2017"/>
    <n v="19"/>
    <n v="2019"/>
    <x v="55"/>
    <x v="0"/>
    <x v="0"/>
    <m/>
    <s v="BADESC"/>
    <n v="0.90476190476190477"/>
    <n v="0.10526315789473684"/>
    <x v="65"/>
  </r>
  <r>
    <s v="Desenvolvimento Econômico"/>
    <s v="BADESC - Agência de Fomento do Estado de Santa Catarina S.A."/>
    <x v="10"/>
    <s v="BADESC"/>
    <s v="Agência de Fomento do Estado de Santa Catarina S.A."/>
    <x v="10"/>
    <n v="200"/>
    <x v="17"/>
    <s v="Competitividade e Excelência Econômica"/>
    <s v="Financiar os empreendimentos de infraestrutura pública aos municípios catarinenses através de operações de crédito de médio e longo prazos."/>
    <x v="62"/>
    <x v="0"/>
    <m/>
    <x v="0"/>
    <n v="2017"/>
    <n v="9"/>
    <n v="2019"/>
    <x v="56"/>
    <x v="0"/>
    <x v="0"/>
    <m/>
    <s v="BADESC"/>
    <n v="0.10344827586206896"/>
    <n v="8.6666666666666661"/>
    <x v="66"/>
  </r>
  <r>
    <s v="Direitos Sociais, Justiça e Cidadania"/>
    <s v="DPE - Defensoria Pública do Estado"/>
    <x v="11"/>
    <s v="DPE"/>
    <s v="Defensoria Pública do Estado"/>
    <x v="11"/>
    <n v="745"/>
    <x v="18"/>
    <s v="Fortalecendo Direitos"/>
    <s v="Ampliar o acesso à assistência jurídica e integral e gratuito."/>
    <x v="63"/>
    <x v="0"/>
    <m/>
    <x v="1"/>
    <n v="2016"/>
    <n v="103"/>
    <n v="2019"/>
    <x v="54"/>
    <x v="0"/>
    <x v="0"/>
    <m/>
    <s v="DPE"/>
    <n v="0.79230769230769227"/>
    <n v="0.26213592233009708"/>
    <x v="67"/>
  </r>
  <r>
    <s v="Direitos Sociais, Justiça e Cidadania"/>
    <s v="DPE - Defensoria Pública do Estado"/>
    <x v="11"/>
    <s v="DPE"/>
    <s v="Defensoria Pública do Estado"/>
    <x v="11"/>
    <n v="745"/>
    <x v="18"/>
    <s v="Fortalecendo Direitos"/>
    <s v="Ampliar o acesso à assistência jurídica e integral e gratuito."/>
    <x v="64"/>
    <x v="0"/>
    <m/>
    <x v="1"/>
    <n v="2016"/>
    <n v="24"/>
    <n v="2019"/>
    <x v="57"/>
    <x v="0"/>
    <x v="0"/>
    <m/>
    <s v="DPE"/>
    <n v="1"/>
    <n v="0"/>
    <x v="68"/>
  </r>
  <r>
    <s v="Direitos Sociais, Justiça e Cidadania"/>
    <s v="SJC - Secretaria de Estado de Justiça e Cidadania"/>
    <x v="12"/>
    <s v="SJC"/>
    <s v="Secretaria de Estado de Justiça e Cidadania"/>
    <x v="12"/>
    <n v="760"/>
    <x v="19"/>
    <s v="Ressocialização dos Apenados e Adolescentes em conflito com a Lei"/>
    <s v="Desenvolver ações de educação, profissionalização, trabalho, saúde e assistência social que auxiliem na reintegração à sociedade do apenado e adolescente em conflito com a Lei."/>
    <x v="65"/>
    <x v="0"/>
    <m/>
    <x v="1"/>
    <n v="2017"/>
    <n v="14"/>
    <n v="2019"/>
    <x v="58"/>
    <x v="0"/>
    <x v="0"/>
    <m/>
    <s v="SJC"/>
    <n v="0.77777777777777779"/>
    <n v="1"/>
    <x v="69"/>
  </r>
  <r>
    <s v="Direitos Sociais, Justiça e Cidadania"/>
    <s v="SJC - Secretaria de Estado de Justiça e Cidadania"/>
    <x v="12"/>
    <s v="SJC"/>
    <s v="Secretaria de Estado de Justiça e Cidadania"/>
    <x v="12"/>
    <n v="760"/>
    <x v="19"/>
    <s v="Ressocialização dos Apenados e Adolescentes em conflito com a Lei"/>
    <s v="Desenvolver ações de educação, profissionalização, trabalho, saúde e assistência social que auxiliem na reintegração à sociedade do apenado e adolescente em conflito com a Lei."/>
    <x v="66"/>
    <x v="0"/>
    <m/>
    <x v="1"/>
    <n v="2017"/>
    <n v="31"/>
    <n v="2019"/>
    <x v="59"/>
    <x v="0"/>
    <x v="0"/>
    <m/>
    <s v="SJC"/>
    <n v="0.77500000000000002"/>
    <n v="1"/>
    <x v="70"/>
  </r>
  <r>
    <s v="Direitos Sociais, Justiça e Cidadania"/>
    <s v="SJC - Secretaria de Estado de Justiça e Cidadania"/>
    <x v="12"/>
    <s v="SJC"/>
    <s v="Secretaria de Estado de Justiça e Cidadania"/>
    <x v="12"/>
    <n v="750"/>
    <x v="20"/>
    <s v="Expansão e Modernização do Sistema Prisional e Socioeducativo"/>
    <s v="Reduzir o déficit de vagas no sistema prisional e socioeducativo e aperfeiçoar a segurança através de investimentos na construção e reforma de instalações físicas, aquisição e instalação de equipamentos e aquisição de viaturas."/>
    <x v="67"/>
    <x v="0"/>
    <m/>
    <x v="0"/>
    <n v="2017"/>
    <n v="14"/>
    <n v="2019"/>
    <x v="58"/>
    <x v="0"/>
    <x v="0"/>
    <m/>
    <s v="SJC"/>
    <n v="0.77777777777777779"/>
    <n v="1"/>
    <x v="71"/>
  </r>
  <r>
    <s v="Direitos Sociais, Justiça e Cidadania"/>
    <s v="SJC - Secretaria de Estado de Justiça e Cidadania"/>
    <x v="12"/>
    <s v="SJC"/>
    <s v="Secretaria de Estado de Justiça e Cidadania"/>
    <x v="12"/>
    <n v="750"/>
    <x v="20"/>
    <s v="Expansão e Modernização do Sistema Prisional e Socioeducativo"/>
    <s v="Reduzir o déficit de vagas no sistema prisional e socioeducativo e aperfeiçoar a segurança através de investimentos na construção e reforma de instalações físicas, aquisição e instalação de equipamentos e aquisição de viaturas."/>
    <x v="68"/>
    <x v="0"/>
    <m/>
    <x v="0"/>
    <n v="2017"/>
    <n v="1140"/>
    <n v="2019"/>
    <x v="60"/>
    <x v="0"/>
    <x v="0"/>
    <m/>
    <s v="SJC"/>
    <n v="0.79442508710801396"/>
    <n v="1"/>
    <x v="72"/>
  </r>
  <r>
    <s v="Direitos Sociais, Justiça e Cidadania"/>
    <s v="SJC - Secretaria de Estado de Justiça e Cidadania"/>
    <x v="12"/>
    <s v="SJC"/>
    <s v="Secretaria de Estado de Justiça e Cidadania"/>
    <x v="12"/>
    <n v="740"/>
    <x v="21"/>
    <s v="Gestão do Sistema Prisional e Socioeducativo"/>
    <s v="Aperfeiçoar a gestão das unidades prisionais visando reduzir os custos e aumentar os investimentos, melhorando assim, a qualidade dos serviços e aumentando o número de apenados e adolescentes trabalhando, estudando e reintegrados à sociedade."/>
    <x v="69"/>
    <x v="0"/>
    <m/>
    <x v="0"/>
    <n v="2017"/>
    <n v="3000"/>
    <n v="2019"/>
    <x v="61"/>
    <x v="0"/>
    <x v="0"/>
    <m/>
    <s v="SJC"/>
    <n v="1.05"/>
    <n v="0.05"/>
    <x v="73"/>
  </r>
  <r>
    <s v="Direitos Sociais, Justiça e Cidadania"/>
    <s v="SJC - Secretaria de Estado de Justiça e Cidadania"/>
    <x v="12"/>
    <s v="SJC"/>
    <s v="Secretaria de Estado de Justiça e Cidadania"/>
    <x v="12"/>
    <n v="740"/>
    <x v="21"/>
    <s v="Gestão do Sistema Prisional e Socioeducativo"/>
    <s v="Aperfeiçoar a gestão das unidades prisionais visando reduzir os custos e aumentar os investimentos, melhorando assim, a qualidade dos serviços e aumentando o número de apenados e adolescentes trabalhando, estudando e reintegrados à sociedade."/>
    <x v="70"/>
    <x v="0"/>
    <m/>
    <x v="0"/>
    <n v="2017"/>
    <n v="0.114"/>
    <n v="2019"/>
    <x v="62"/>
    <x v="0"/>
    <x v="0"/>
    <m/>
    <s v="SJC"/>
    <n v="1.0964912280701753"/>
    <n v="9.6491228070175405E-2"/>
    <x v="73"/>
  </r>
  <r>
    <s v="Direitos Sociais, Justiça e Cidadania"/>
    <s v="SJC - Secretaria de Estado de Justiça e Cidadania"/>
    <x v="12"/>
    <s v="SJC"/>
    <s v="Secretaria de Estado de Justiça e Cidadania"/>
    <x v="12"/>
    <n v="740"/>
    <x v="21"/>
    <s v="Gestão do Sistema Prisional e Socioeducativo"/>
    <s v="Aperfeiçoar a gestão das unidades prisionais visando reduzir os custos e aumentar os investimentos, melhorando assim, a qualidade dos serviços e aumentando o número de apenados e adolescentes trabalhando, estudando e reintegrados à sociedade."/>
    <x v="71"/>
    <x v="0"/>
    <m/>
    <x v="0"/>
    <n v="2017"/>
    <n v="2.36"/>
    <n v="2019"/>
    <x v="63"/>
    <x v="0"/>
    <x v="0"/>
    <m/>
    <s v="SJC"/>
    <n v="1.0593220338983051"/>
    <n v="5.9322033898305142E-2"/>
    <x v="73"/>
  </r>
  <r>
    <s v="Direitos Sociais, Justiça e Cidadania"/>
    <s v="SJC - Secretaria de Estado de Justiça e Cidadania"/>
    <x v="12"/>
    <s v="SJC"/>
    <s v="Secretaria de Estado de Justiça e Cidadania"/>
    <x v="12"/>
    <n v="740"/>
    <x v="21"/>
    <s v="Gestão do Sistema Prisional e Socioeducativo"/>
    <s v="Aperfeiçoar a gestão das unidades prisionais visando reduzir os custos e aumentar os investimentos, melhorando assim, a qualidade dos serviços e aumentando o número de apenados e adolescentes trabalhando, estudando e reintegrados à sociedade."/>
    <x v="72"/>
    <x v="0"/>
    <m/>
    <x v="1"/>
    <n v="2017"/>
    <n v="97"/>
    <n v="2019"/>
    <x v="20"/>
    <x v="0"/>
    <x v="0"/>
    <m/>
    <s v="SJC"/>
    <n v="1.0103092783505154"/>
    <n v="1.0309278350515464E-2"/>
    <x v="73"/>
  </r>
  <r>
    <s v="Educação"/>
    <s v="SED - Secretaria de Estado da Educação"/>
    <x v="13"/>
    <s v="SED"/>
    <s v="Secretaria de Estado da Educação"/>
    <x v="13"/>
    <n v="610"/>
    <x v="22"/>
    <s v="Educação Básica com Qualidade e Equidade"/>
    <s v="Oferecer educação básica com qualidade e equidade para todos os cidadãos catarinenses, assegurando o direito à aprendizagem neste nível de ensino, em idade adequada, promovendo a melhoria dos indicadores educacionais da rede estadual."/>
    <x v="73"/>
    <x v="0"/>
    <m/>
    <x v="3"/>
    <n v="2016"/>
    <n v="12"/>
    <n v="2019"/>
    <x v="64"/>
    <x v="0"/>
    <x v="0"/>
    <m/>
    <s v="INEP"/>
    <n v="0.46153846153846156"/>
    <n v="1.1666666666666667"/>
    <x v="74"/>
  </r>
  <r>
    <s v="Educação"/>
    <s v="SED - Secretaria de Estado da Educação"/>
    <x v="13"/>
    <s v="SED"/>
    <s v="Secretaria de Estado da Educação"/>
    <x v="13"/>
    <n v="610"/>
    <x v="22"/>
    <s v="Educação Básica com Qualidade e Equidade"/>
    <s v="Oferecer educação básica com qualidade e equidade para todos os cidadãos catarinenses, assegurando o direito à aprendizagem neste nível de ensino, em idade adequada, promovendo a melhoria dos indicadores educacionais da rede estadual."/>
    <x v="74"/>
    <x v="0"/>
    <m/>
    <x v="3"/>
    <n v="2017"/>
    <n v="82.7"/>
    <n v="2019"/>
    <x v="65"/>
    <x v="0"/>
    <x v="0"/>
    <m/>
    <s v="PNAD Contínua/IBGE"/>
    <n v="0.89891304347826095"/>
    <n v="0.11245465538089476"/>
    <x v="75"/>
  </r>
  <r>
    <s v="Educação"/>
    <s v="SED - Secretaria de Estado da Educação"/>
    <x v="13"/>
    <s v="SED"/>
    <s v="Secretaria de Estado da Educação"/>
    <x v="13"/>
    <n v="610"/>
    <x v="22"/>
    <s v="Educação Básica com Qualidade e Equidade"/>
    <s v="Oferecer educação básica com qualidade e equidade para todos os cidadãos catarinenses, assegurando o direito à aprendizagem neste nível de ensino, em idade adequada, promovendo a melhoria dos indicadores educacionais da rede estadual."/>
    <x v="75"/>
    <x v="0"/>
    <m/>
    <x v="3"/>
    <n v="2016"/>
    <n v="5.4"/>
    <n v="2019"/>
    <x v="46"/>
    <x v="0"/>
    <x v="0"/>
    <m/>
    <s v="INEP"/>
    <n v="0.33750000000000002"/>
    <n v="1.9629629629629628"/>
    <x v="76"/>
  </r>
  <r>
    <s v="Educação"/>
    <s v="SED - Secretaria de Estado da Educação"/>
    <x v="13"/>
    <s v="SED"/>
    <s v="Secretaria de Estado da Educação"/>
    <x v="13"/>
    <n v="610"/>
    <x v="22"/>
    <s v="Educação Básica com Qualidade e Equidade"/>
    <s v="Oferecer educação básica com qualidade e equidade para todos os cidadãos catarinenses, assegurando o direito à aprendizagem neste nível de ensino, em idade adequada, promovendo a melhoria dos indicadores educacionais da rede estadual."/>
    <x v="76"/>
    <x v="0"/>
    <m/>
    <x v="3"/>
    <n v="2017"/>
    <n v="93.1"/>
    <n v="2019"/>
    <x v="21"/>
    <x v="0"/>
    <x v="0"/>
    <m/>
    <s v="PNAD Contínua/IBGE"/>
    <n v="0.94040404040404035"/>
    <n v="6.3372717508055926E-2"/>
    <x v="77"/>
  </r>
  <r>
    <s v="Educação"/>
    <s v="SED - Secretaria de Estado da Educação"/>
    <x v="13"/>
    <s v="SED"/>
    <s v="Secretaria de Estado da Educação"/>
    <x v="13"/>
    <n v="610"/>
    <x v="22"/>
    <s v="Educação Básica com Qualidade e Equidade"/>
    <s v="Oferecer educação básica com qualidade e equidade para todos os cidadãos catarinenses, assegurando o direito à aprendizagem neste nível de ensino, em idade adequada, promovendo a melhoria dos indicadores educacionais da rede estadual."/>
    <x v="77"/>
    <x v="0"/>
    <m/>
    <x v="3"/>
    <n v="2017"/>
    <n v="76.8"/>
    <n v="2019"/>
    <x v="66"/>
    <x v="0"/>
    <x v="0"/>
    <m/>
    <s v="PNAD Contínua/IBGE"/>
    <n v="0.9035294117647058"/>
    <n v="0.10677083333333337"/>
    <x v="78"/>
  </r>
  <r>
    <s v="Educação"/>
    <s v="SED - Secretaria de Estado da Educação"/>
    <x v="13"/>
    <s v="SED"/>
    <s v="Secretaria de Estado da Educação"/>
    <x v="13"/>
    <n v="623"/>
    <x v="23"/>
    <s v="Gestão Democrática da Educação"/>
    <s v="Promover o princípio da gestão democrática na educação pública, por meio de ações que evidenciem o compromisso com o acesso, a permanência e o êxito na aprendizagem do estudante."/>
    <x v="78"/>
    <x v="0"/>
    <m/>
    <x v="3"/>
    <n v="2017"/>
    <n v="98"/>
    <n v="2019"/>
    <x v="67"/>
    <x v="0"/>
    <x v="0"/>
    <m/>
    <s v="SED-DIAF/SC"/>
    <n v="1.0103092783505154"/>
    <n v="-1.020408163265306E-2"/>
    <x v="79"/>
  </r>
  <r>
    <s v="Educação"/>
    <s v="SED - Secretaria de Estado da Educação"/>
    <x v="13"/>
    <s v="SED"/>
    <s v="Secretaria de Estado da Educação"/>
    <x v="13"/>
    <n v="625"/>
    <x v="24"/>
    <s v="Valorização dos Profissionais da Educação"/>
    <s v="Valorizar os profissionais da educação básica e profissional de Santa Catarina, dando efetividade ao Plano de Carreira dos Profissionais do Magistério de Santa Catarina no que se refere ao estímulo para o exercício da docência por meio de remuneração, formação continuada e condições de trabalho."/>
    <x v="79"/>
    <x v="0"/>
    <m/>
    <x v="3"/>
    <n v="2016"/>
    <n v="48.03"/>
    <n v="2019"/>
    <x v="68"/>
    <x v="0"/>
    <x v="0"/>
    <m/>
    <s v="INEP"/>
    <n v="0.87327272727272731"/>
    <n v="0.14511763481157608"/>
    <x v="80"/>
  </r>
  <r>
    <s v="Educação"/>
    <s v="SED - Secretaria de Estado da Educação"/>
    <x v="13"/>
    <s v="SED"/>
    <s v="Secretaria de Estado da Educação"/>
    <x v="13"/>
    <n v="625"/>
    <x v="24"/>
    <s v="Valorização dos Profissionais da Educação"/>
    <s v="Valorizar os profissionais da educação básica e profissional de Santa Catarina, dando efetividade ao Plano de Carreira dos Profissionais do Magistério de Santa Catarina no que se refere ao estímulo para o exercício da docência por meio de remuneração, formação continuada e condições de trabalho."/>
    <x v="80"/>
    <x v="0"/>
    <m/>
    <x v="3"/>
    <n v="2016"/>
    <n v="49.3"/>
    <n v="2019"/>
    <x v="69"/>
    <x v="0"/>
    <x v="0"/>
    <m/>
    <s v="INEP"/>
    <n v="0.72287390029325505"/>
    <n v="0.38336713995943217"/>
    <x v="81"/>
  </r>
  <r>
    <s v="Educação"/>
    <s v="SED - Secretaria de Estado da Educação"/>
    <x v="13"/>
    <s v="SED"/>
    <s v="Secretaria de Estado da Educação"/>
    <x v="13"/>
    <n v="625"/>
    <x v="24"/>
    <s v="Valorização dos Profissionais da Educação"/>
    <s v="Valorizar os profissionais da educação básica e profissional de Santa Catarina, dando efetividade ao Plano de Carreira dos Profissionais do Magistério de Santa Catarina no que se refere ao estímulo para o exercício da docência por meio de remuneração, formação continuada e condições de trabalho."/>
    <x v="81"/>
    <x v="0"/>
    <m/>
    <x v="3"/>
    <n v="2017"/>
    <n v="80.099999999999994"/>
    <n v="2019"/>
    <x v="70"/>
    <x v="0"/>
    <x v="0"/>
    <m/>
    <s v="PNAD Contínua/IBGE"/>
    <n v="0.86129032258064508"/>
    <n v="0.16104868913857687"/>
    <x v="82"/>
  </r>
  <r>
    <s v="Educação"/>
    <s v="SED - Secretaria de Estado da Educação"/>
    <x v="13"/>
    <s v="SED"/>
    <s v="Secretaria de Estado da Educação"/>
    <x v="13"/>
    <n v="626"/>
    <x v="25"/>
    <s v="Redução das Desigualdades e Valorização da Diversidade "/>
    <s v="Reduzir as desigualdades educacionais e valorizar a diversidade promovendo a equidade na educação básica."/>
    <x v="82"/>
    <x v="0"/>
    <m/>
    <x v="3"/>
    <n v="2010"/>
    <n v="86.7"/>
    <n v="2019"/>
    <x v="65"/>
    <x v="0"/>
    <x v="0"/>
    <m/>
    <s v="IBGE/Censo Demográfico"/>
    <n v="0.94239130434782614"/>
    <n v="6.1130334486735834E-2"/>
    <x v="83"/>
  </r>
  <r>
    <s v="Educação"/>
    <s v="SED - Secretaria de Estado da Educação"/>
    <x v="13"/>
    <s v="SED"/>
    <s v="Secretaria de Estado da Educação"/>
    <x v="13"/>
    <n v="626"/>
    <x v="25"/>
    <s v="Redução das Desigualdades e Valorização da Diversidade "/>
    <s v="Reduzir as desigualdades educacionais e valorizar a diversidade promovendo a equidade na educação básica."/>
    <x v="83"/>
    <x v="0"/>
    <m/>
    <x v="3"/>
    <n v="2015"/>
    <n v="42"/>
    <n v="2019"/>
    <x v="71"/>
    <x v="0"/>
    <x v="0"/>
    <m/>
    <s v="INEP"/>
    <n v="0.80769230769230771"/>
    <n v="0.23809523809523808"/>
    <x v="84"/>
  </r>
  <r>
    <s v="Educação"/>
    <s v="SED - Secretaria de Estado da Educação"/>
    <x v="13"/>
    <s v="SED"/>
    <s v="Secretaria de Estado da Educação"/>
    <x v="13"/>
    <n v="626"/>
    <x v="25"/>
    <s v="Redução das Desigualdades e Valorização da Diversidade "/>
    <s v="Reduzir as desigualdades educacionais e valorizar a diversidade promovendo a equidade na educação básica."/>
    <x v="84"/>
    <x v="0"/>
    <m/>
    <x v="3"/>
    <n v="2015"/>
    <n v="61"/>
    <n v="2019"/>
    <x v="72"/>
    <x v="0"/>
    <x v="0"/>
    <m/>
    <s v="INEP"/>
    <n v="0.87142857142857144"/>
    <n v="0.14754098360655737"/>
    <x v="85"/>
  </r>
  <r>
    <s v="Educação"/>
    <s v="SED - Secretaria de Estado da Educação"/>
    <x v="13"/>
    <s v="SED"/>
    <s v="Secretaria de Estado da Educação"/>
    <x v="13"/>
    <n v="626"/>
    <x v="25"/>
    <s v="Redução das Desigualdades e Valorização da Diversidade "/>
    <s v="Reduzir as desigualdades educacionais e valorizar a diversidade promovendo a equidade na educação básica."/>
    <x v="85"/>
    <x v="0"/>
    <m/>
    <x v="3"/>
    <n v="2016"/>
    <n v="62"/>
    <n v="2019"/>
    <x v="56"/>
    <x v="0"/>
    <x v="0"/>
    <m/>
    <s v="INEP"/>
    <n v="0.71264367816091956"/>
    <n v="0.40322580645161288"/>
    <x v="86"/>
  </r>
  <r>
    <s v="Educação"/>
    <s v="SED - Secretaria de Estado da Educação"/>
    <x v="13"/>
    <s v="SED"/>
    <s v="Secretaria de Estado da Educação"/>
    <x v="13"/>
    <n v="626"/>
    <x v="25"/>
    <s v="Redução das Desigualdades e Valorização da Diversidade "/>
    <s v="Reduzir as desigualdades educacionais e valorizar a diversidade promovendo a equidade na educação básica."/>
    <x v="86"/>
    <x v="0"/>
    <m/>
    <x v="3"/>
    <n v="2016"/>
    <n v="86"/>
    <n v="2019"/>
    <x v="19"/>
    <x v="0"/>
    <x v="0"/>
    <m/>
    <s v="INEP"/>
    <n v="0.86"/>
    <n v="0.16279069767441862"/>
    <x v="87"/>
  </r>
  <r>
    <s v="Educação"/>
    <s v="SED - Secretaria de Estado da Educação"/>
    <x v="13"/>
    <s v="SED"/>
    <s v="Secretaria de Estado da Educação"/>
    <x v="13"/>
    <n v="626"/>
    <x v="25"/>
    <s v="Redução das Desigualdades e Valorização da Diversidade "/>
    <s v="Reduzir as desigualdades educacionais e valorizar a diversidade promovendo a equidade na educação básica."/>
    <x v="87"/>
    <x v="0"/>
    <m/>
    <x v="3"/>
    <n v="2017"/>
    <n v="0"/>
    <n v="2019"/>
    <x v="73"/>
    <x v="0"/>
    <x v="0"/>
    <m/>
    <s v="INEP"/>
    <n v="0"/>
    <n v="0"/>
    <x v="88"/>
  </r>
  <r>
    <s v="Educação"/>
    <s v="SED - Secretaria de Estado da Educação"/>
    <x v="13"/>
    <s v="SED"/>
    <s v="Secretaria de Estado da Educação"/>
    <x v="13"/>
    <n v="626"/>
    <x v="25"/>
    <s v="Redução das Desigualdades e Valorização da Diversidade "/>
    <s v="Reduzir as desigualdades educacionais e valorizar a diversidade promovendo a equidade na educação básica."/>
    <x v="88"/>
    <x v="0"/>
    <m/>
    <x v="3"/>
    <n v="2016"/>
    <n v="86.7"/>
    <n v="2019"/>
    <x v="56"/>
    <x v="0"/>
    <x v="0"/>
    <m/>
    <s v="IBGE/PNAD"/>
    <n v="0.99655172413793103"/>
    <n v="3.4602076124567146E-3"/>
    <x v="89"/>
  </r>
  <r>
    <s v="Educação"/>
    <s v="SED - Secretaria de Estado da Educação"/>
    <x v="13"/>
    <s v="SED"/>
    <s v="Secretaria de Estado da Educação"/>
    <x v="13"/>
    <n v="626"/>
    <x v="25"/>
    <s v="Redução das Desigualdades e Valorização da Diversidade "/>
    <s v="Reduzir as desigualdades educacionais e valorizar a diversidade promovendo a equidade na educação básica."/>
    <x v="89"/>
    <x v="0"/>
    <m/>
    <x v="3"/>
    <n v="2017"/>
    <n v="97.4"/>
    <n v="2019"/>
    <x v="20"/>
    <x v="0"/>
    <x v="0"/>
    <m/>
    <s v="IBGE/PNAD"/>
    <n v="0.9938775510204082"/>
    <n v="6.1601642710471692E-3"/>
    <x v="90"/>
  </r>
  <r>
    <s v="Educação"/>
    <s v="SED - Secretaria de Estado da Educação"/>
    <x v="13"/>
    <s v="SED"/>
    <s v="Secretaria de Estado da Educação"/>
    <x v="13"/>
    <n v="626"/>
    <x v="25"/>
    <s v="Redução das Desigualdades e Valorização da Diversidade "/>
    <s v="Reduzir as desigualdades educacionais e valorizar a diversidade promovendo a equidade na educação básica."/>
    <x v="90"/>
    <x v="0"/>
    <m/>
    <x v="3"/>
    <n v="2016"/>
    <n v="11.2"/>
    <n v="2019"/>
    <x v="58"/>
    <x v="0"/>
    <x v="0"/>
    <m/>
    <s v="IBGE/PNAD"/>
    <n v="0.62222222222222223"/>
    <n v="0.60714285714285721"/>
    <x v="91"/>
  </r>
  <r>
    <s v="Educação"/>
    <s v="SED - Secretaria de Estado da Educação"/>
    <x v="13"/>
    <s v="SED"/>
    <s v="Secretaria de Estado da Educação"/>
    <x v="13"/>
    <n v="625"/>
    <x v="24"/>
    <s v="Valorização dos Profissionais da Educação"/>
    <s v="Valorizar os profissionais da educação básica e profissional de Santa Catarina, dando efetividade ao Plano de Carreira dos Profissionais do Magistério de Santa Catarina no que se refere ao estímulo para o exercício da docência por meio de remuneração, formação continuada e condições de trabalho."/>
    <x v="91"/>
    <x v="0"/>
    <m/>
    <x v="3"/>
    <n v="2016"/>
    <n v="77.900000000000006"/>
    <n v="2019"/>
    <x v="74"/>
    <x v="0"/>
    <x v="0"/>
    <m/>
    <s v="INEP"/>
    <n v="0.90581395348837213"/>
    <n v="0.10397946084723997"/>
    <x v="92"/>
  </r>
  <r>
    <s v="Educação"/>
    <s v="SED - Secretaria de Estado da Educação"/>
    <x v="13"/>
    <s v="SED"/>
    <s v="Secretaria de Estado da Educação"/>
    <x v="13"/>
    <n v="625"/>
    <x v="24"/>
    <s v="Valorização dos Profissionais da Educação"/>
    <s v="Valorizar os profissionais da educação básica e profissional de Santa Catarina, dando efetividade ao Plano de Carreira dos Profissionais do Magistério de Santa Catarina no que se refere ao estímulo para o exercício da docência por meio de remuneração, formação continuada e condições de trabalho."/>
    <x v="92"/>
    <x v="0"/>
    <m/>
    <x v="3"/>
    <n v="2016"/>
    <n v="64.7"/>
    <n v="2019"/>
    <x v="75"/>
    <x v="0"/>
    <x v="0"/>
    <m/>
    <s v="INEP"/>
    <n v="0.83055198973042355"/>
    <n v="0.20401854714064918"/>
    <x v="93"/>
  </r>
  <r>
    <s v="Educação"/>
    <s v="SED - Secretaria de Estado da Educação"/>
    <x v="13"/>
    <s v="SED"/>
    <s v="Secretaria de Estado da Educação"/>
    <x v="13"/>
    <n v="625"/>
    <x v="24"/>
    <s v="Valorização dos Profissionais da Educação"/>
    <s v="Valorizar os profissionais da educação básica e profissional de Santa Catarina, dando efetividade ao Plano de Carreira dos Profissionais do Magistério de Santa Catarina no que se refere ao estímulo para o exercício da docência por meio de remuneração, formação continuada e condições de trabalho."/>
    <x v="93"/>
    <x v="0"/>
    <m/>
    <x v="3"/>
    <n v="2016"/>
    <n v="68.5"/>
    <n v="2019"/>
    <x v="76"/>
    <x v="0"/>
    <x v="0"/>
    <m/>
    <s v="INEP"/>
    <n v="0.85411471321695753"/>
    <n v="0.17080291970802924"/>
    <x v="94"/>
  </r>
  <r>
    <s v="Educação"/>
    <s v="SED - Secretaria de Estado da Educação"/>
    <x v="13"/>
    <s v="SED"/>
    <s v="Secretaria de Estado da Educação"/>
    <x v="13"/>
    <n v="626"/>
    <x v="25"/>
    <s v="Redução das Desigualdades e Valorização da Diversidade "/>
    <s v="Reduzir as desigualdades educacionais e valorizar a diversidade promovendo a equidade na educação básica."/>
    <x v="94"/>
    <x v="0"/>
    <s v="Anos de Estudo"/>
    <x v="5"/>
    <n v="2016"/>
    <n v="10.4"/>
    <n v="2019"/>
    <x v="77"/>
    <x v="0"/>
    <x v="0"/>
    <m/>
    <s v="IBGE/PNAD"/>
    <n v="0.95412844036697253"/>
    <n v="4.8076923076923073E-2"/>
    <x v="95"/>
  </r>
  <r>
    <s v="Educação"/>
    <s v="SED - Secretaria de Estado da Educação"/>
    <x v="13"/>
    <s v="SED"/>
    <s v="Secretaria de Estado da Educação"/>
    <x v="13"/>
    <n v="626"/>
    <x v="25"/>
    <s v="Redução das Desigualdades e Valorização da Diversidade "/>
    <s v="Reduzir as desigualdades educacionais e valorizar a diversidade promovendo a equidade na educação básica."/>
    <x v="95"/>
    <x v="0"/>
    <s v="Anos de Estudo"/>
    <x v="5"/>
    <n v="2016"/>
    <n v="9"/>
    <n v="2019"/>
    <x v="78"/>
    <x v="0"/>
    <x v="0"/>
    <m/>
    <s v="IBGE/PNAD"/>
    <n v="0.94736842105263153"/>
    <n v="5.5555555555555552E-2"/>
    <x v="96"/>
  </r>
  <r>
    <s v="Educação"/>
    <s v="SED - Secretaria de Estado da Educação"/>
    <x v="13"/>
    <s v="SED"/>
    <s v="Secretaria de Estado da Educação"/>
    <x v="13"/>
    <n v="626"/>
    <x v="25"/>
    <s v="Redução das Desigualdades e Valorização da Diversidade "/>
    <s v="Reduzir as desigualdades educacionais e valorizar a diversidade promovendo a equidade na educação básica."/>
    <x v="96"/>
    <x v="0"/>
    <s v="Anos de Estudo"/>
    <x v="5"/>
    <n v="2016"/>
    <n v="9.9"/>
    <n v="2019"/>
    <x v="79"/>
    <x v="0"/>
    <x v="0"/>
    <m/>
    <s v="IBGE/PNAD"/>
    <n v="0.94285714285714284"/>
    <n v="6.0606060606060566E-2"/>
    <x v="97"/>
  </r>
  <r>
    <s v="Educação"/>
    <s v="SED - Secretaria de Estado da Educação"/>
    <x v="13"/>
    <s v="SED"/>
    <s v="Secretaria de Estado da Educação"/>
    <x v="13"/>
    <n v="623"/>
    <x v="23"/>
    <s v="Gestão Democrática da Educação"/>
    <s v="Promover o princípio da gestão democrática na educação pública, por meio de ações que evidenciem o compromisso com o acesso, a permanência e o êxito na aprendizagem do estudante."/>
    <x v="97"/>
    <x v="0"/>
    <m/>
    <x v="4"/>
    <n v="2018"/>
    <n v="9000000"/>
    <n v="2019"/>
    <x v="80"/>
    <x v="0"/>
    <x v="0"/>
    <m/>
    <s v="SED"/>
    <n v="0.94736842105263153"/>
    <n v="5.5555555555555552E-2"/>
    <x v="98"/>
  </r>
  <r>
    <s v="Educação"/>
    <s v="SED - Secretaria de Estado da Educação"/>
    <x v="13"/>
    <s v="SED"/>
    <s v="Secretaria de Estado da Educação"/>
    <x v="13"/>
    <n v="627"/>
    <x v="26"/>
    <s v="Acesso à Educação Superior"/>
    <s v="Contribuir para a elevação do acesso e da permanência na educação superior, com ênfase na superação das desigualdades econômicas e sociais."/>
    <x v="98"/>
    <x v="0"/>
    <m/>
    <x v="4"/>
    <n v="2017"/>
    <n v="90711252.700000003"/>
    <n v="2019"/>
    <x v="81"/>
    <x v="0"/>
    <x v="0"/>
    <m/>
    <s v="SED - DIPE/SC"/>
    <n v="0.65259894028776977"/>
    <n v="0.53233469787591192"/>
    <x v="99"/>
  </r>
  <r>
    <s v="Educação"/>
    <s v="SED - Secretaria de Estado da Educação"/>
    <x v="13"/>
    <s v="SED"/>
    <s v="Secretaria de Estado da Educação"/>
    <x v="13"/>
    <n v="610"/>
    <x v="22"/>
    <s v="Educação Básica com Qualidade e Equidade"/>
    <s v="Oferecer educação básica com qualidade e equidade para todos os cidadãos catarinenses, assegurando o direito à aprendizagem neste nível de ensino, em idade adequada, promovendo a melhoria dos indicadores educacionais da rede estadual."/>
    <x v="99"/>
    <x v="0"/>
    <m/>
    <x v="0"/>
    <n v="2015"/>
    <n v="4.7"/>
    <n v="2019"/>
    <x v="82"/>
    <x v="0"/>
    <x v="0"/>
    <m/>
    <s v="INEP"/>
    <n v="0.81034482758620696"/>
    <n v="0.23404255319148928"/>
    <x v="100"/>
  </r>
  <r>
    <s v="Educação"/>
    <s v="SED - Secretaria de Estado da Educação"/>
    <x v="13"/>
    <s v="SED"/>
    <s v="Secretaria de Estado da Educação"/>
    <x v="13"/>
    <n v="610"/>
    <x v="22"/>
    <s v="Educação Básica com Qualidade e Equidade"/>
    <s v="Oferecer educação básica com qualidade e equidade para todos os cidadãos catarinenses, assegurando o direito à aprendizagem neste nível de ensino, em idade adequada, promovendo a melhoria dos indicadores educacionais da rede estadual."/>
    <x v="100"/>
    <x v="0"/>
    <m/>
    <x v="0"/>
    <n v="2015"/>
    <n v="5.9"/>
    <n v="2019"/>
    <x v="83"/>
    <x v="0"/>
    <x v="0"/>
    <m/>
    <s v="INEP"/>
    <n v="0.95161290322580649"/>
    <n v="5.0847457627118613E-2"/>
    <x v="101"/>
  </r>
  <r>
    <s v="Educação"/>
    <s v="SED - Secretaria de Estado da Educação"/>
    <x v="13"/>
    <s v="SED"/>
    <s v="Secretaria de Estado da Educação"/>
    <x v="13"/>
    <n v="610"/>
    <x v="22"/>
    <s v="Educação Básica com Qualidade e Equidade"/>
    <s v="Oferecer educação básica com qualidade e equidade para todos os cidadãos catarinenses, assegurando o direito à aprendizagem neste nível de ensino, em idade adequada, promovendo a melhoria dos indicadores educacionais da rede estadual."/>
    <x v="101"/>
    <x v="0"/>
    <m/>
    <x v="0"/>
    <n v="2015"/>
    <n v="3.4"/>
    <n v="2019"/>
    <x v="15"/>
    <x v="0"/>
    <x v="0"/>
    <m/>
    <s v="INEP"/>
    <n v="0.66666666666666674"/>
    <n v="0.49999999999999994"/>
    <x v="102"/>
  </r>
  <r>
    <s v="Educação"/>
    <s v="SED - Secretaria de Estado da Educação"/>
    <x v="13"/>
    <s v="SED"/>
    <s v="Secretaria de Estado da Educação"/>
    <x v="13"/>
    <n v="610"/>
    <x v="22"/>
    <s v="Educação Básica com Qualidade e Equidade"/>
    <s v="Oferecer educação básica com qualidade e equidade para todos os cidadãos catarinenses, assegurando o direito à aprendizagem neste nível de ensino, em idade adequada, promovendo a melhoria dos indicadores educacionais da rede estadual."/>
    <x v="102"/>
    <x v="0"/>
    <m/>
    <x v="0"/>
    <n v="2017"/>
    <n v="17254"/>
    <n v="2019"/>
    <x v="84"/>
    <x v="0"/>
    <x v="0"/>
    <m/>
    <s v="INEP"/>
    <n v="0.86270000000000002"/>
    <n v="0.15915150110119392"/>
    <x v="103"/>
  </r>
  <r>
    <s v="Educação"/>
    <s v="SED - Secretaria de Estado da Educação"/>
    <x v="13"/>
    <s v="SED"/>
    <s v="Secretaria de Estado da Educação"/>
    <x v="13"/>
    <n v="627"/>
    <x v="26"/>
    <s v="Acesso à Educação Superior"/>
    <s v="Contribuir para a elevação do acesso e da permanência na educação superior, com ênfase na superação das desigualdades econômicas e sociais."/>
    <x v="103"/>
    <x v="0"/>
    <m/>
    <x v="0"/>
    <n v="2017"/>
    <n v="24442"/>
    <n v="2019"/>
    <x v="85"/>
    <x v="0"/>
    <x v="0"/>
    <m/>
    <s v="SED - DIPE/SC"/>
    <n v="1.4813333333333334"/>
    <n v="-0.32493249324932494"/>
    <x v="104"/>
  </r>
  <r>
    <s v="Educação"/>
    <s v="SED - Secretaria de Estado da Educação"/>
    <x v="13"/>
    <s v="SED"/>
    <s v="Secretaria de Estado da Educação"/>
    <x v="13"/>
    <n v="627"/>
    <x v="26"/>
    <s v="Acesso à Educação Superior"/>
    <s v="Contribuir para a elevação do acesso e da permanência na educação superior, com ênfase na superação das desigualdades econômicas e sociais."/>
    <x v="104"/>
    <x v="0"/>
    <m/>
    <x v="0"/>
    <n v="2017"/>
    <n v="802"/>
    <n v="2019"/>
    <x v="86"/>
    <x v="0"/>
    <x v="0"/>
    <m/>
    <s v="SED - DIPE/SC"/>
    <n v="0.57285714285714284"/>
    <n v="0.74563591022443887"/>
    <x v="105"/>
  </r>
  <r>
    <s v="Educação"/>
    <s v="SED - Secretaria de Estado da Educação"/>
    <x v="13"/>
    <s v="SED"/>
    <s v="Secretaria de Estado da Educação"/>
    <x v="13"/>
    <n v="627"/>
    <x v="26"/>
    <s v="Acesso à Educação Superior"/>
    <s v="Contribuir para a elevação do acesso e da permanência na educação superior, com ênfase na superação das desigualdades econômicas e sociais."/>
    <x v="105"/>
    <x v="0"/>
    <m/>
    <x v="0"/>
    <n v="2017"/>
    <n v="1179"/>
    <n v="2019"/>
    <x v="86"/>
    <x v="0"/>
    <x v="0"/>
    <m/>
    <s v="SED - DIPE/SC"/>
    <n v="0.84214285714285719"/>
    <n v="0.18744698897370654"/>
    <x v="106"/>
  </r>
  <r>
    <s v="Educação"/>
    <s v="FCEE - Fundação Catarinense de Educação Especial"/>
    <x v="14"/>
    <s v="FCEE"/>
    <s v="Fundação Catarinense de Educação Especial"/>
    <x v="14"/>
    <n v="520"/>
    <x v="27"/>
    <s v="Inclusão Social - Identificação e Eliminação de Barreiras"/>
    <s v="Articular a implantação e implementação de serviços especializada em educação especial, na esfera público e privada, para o atendimento das necessidades das pessoas com deficiência, transtorno do espectro autista, transtorno do déficit de atenção/hiperatividade e altas habilidades/superdotação."/>
    <x v="106"/>
    <x v="0"/>
    <s v=" No Campus da FCEE e pelas instituições especializadas conveniadas com a FCEE."/>
    <x v="3"/>
    <n v="2016"/>
    <n v="56.68"/>
    <n v="2019"/>
    <x v="87"/>
    <x v="0"/>
    <x v="0"/>
    <m/>
    <s v="IBGE - Censo 2010 e Estimativa população 2016, Supervisão de Educação Especial/ DEPE - FCEE e Estatística FCEE"/>
    <n v="0.94466666666666665"/>
    <n v="5.8574453069865917E-2"/>
    <x v="107"/>
  </r>
  <r>
    <s v="Educação"/>
    <s v="FCEE - Fundação Catarinense de Educação Especial"/>
    <x v="14"/>
    <s v="FCEE"/>
    <s v="Fundação Catarinense de Educação Especial"/>
    <x v="14"/>
    <n v="520"/>
    <x v="27"/>
    <s v="Inclusão Social - Identificação e Eliminação de Barreiras"/>
    <s v="Articular a implantação e implementação de serviços especializada em educação especial, na esfera público e privada, para o atendimento das necessidades das pessoas com deficiência, transtorno do espectro autista, transtorno do déficit de atenção/hiperatividade e altas habilidades/superdotação."/>
    <x v="107"/>
    <x v="0"/>
    <s v=" No Campus da FCEE, pelas instituições especializadas conveniadas com a FCEE e pelas escolas da rede pública estadual de ensino."/>
    <x v="3"/>
    <n v="2016"/>
    <n v="55.28"/>
    <n v="2019"/>
    <x v="87"/>
    <x v="0"/>
    <x v="0"/>
    <m/>
    <s v="IBGE - Censo 2010 e Estimativa população 2016, Supervisão de Educação Especial/ DEPE - FCEE e Estatística FCEE"/>
    <n v="0.92133333333333334"/>
    <n v="8.5383502170766984E-2"/>
    <x v="108"/>
  </r>
  <r>
    <s v="Educação"/>
    <s v="FCEE - Fundação Catarinense de Educação Especial"/>
    <x v="14"/>
    <s v="FCEE"/>
    <s v="Fundação Catarinense de Educação Especial"/>
    <x v="14"/>
    <n v="520"/>
    <x v="27"/>
    <s v="Inclusão Social - Identificação e Eliminação de Barreiras"/>
    <s v="Articular a implantação e implementação de serviços especializada em educação especial, na esfera público e privada, para o atendimento das necessidades das pessoas com deficiência, transtorno do espectro autista, transtorno do déficit de atenção/hiperatividade e altas habilidades/superdotação."/>
    <x v="108"/>
    <x v="0"/>
    <m/>
    <x v="3"/>
    <n v="2016"/>
    <n v="32.520000000000003"/>
    <n v="2019"/>
    <x v="59"/>
    <x v="0"/>
    <x v="0"/>
    <m/>
    <s v="Supervisão de Educação Especial/DEPE-FCEE, Estatística FCEE e SISGESC"/>
    <n v="0.81300000000000006"/>
    <n v="0.23001230012300111"/>
    <x v="109"/>
  </r>
  <r>
    <s v="Educação"/>
    <s v="FCEE - Fundação Catarinense de Educação Especial"/>
    <x v="14"/>
    <s v="FCEE"/>
    <s v="Fundação Catarinense de Educação Especial"/>
    <x v="14"/>
    <n v="520"/>
    <x v="27"/>
    <s v="Inclusão Social - Identificação e Eliminação de Barreiras"/>
    <s v="Articular a implantação e implementação de serviços especializada em educação especial, na esfera público e privada, para o atendimento das necessidades das pessoas com deficiência, transtorno do espectro autista, transtorno do déficit de atenção/hiperatividade e altas habilidades/superdotação."/>
    <x v="109"/>
    <x v="0"/>
    <m/>
    <x v="3"/>
    <n v="2016"/>
    <n v="10.79"/>
    <n v="2019"/>
    <x v="47"/>
    <x v="0"/>
    <x v="0"/>
    <m/>
    <s v="SISGESC e Estatística"/>
    <n v="0.53949999999999998"/>
    <n v="0.85356811862835968"/>
    <x v="110"/>
  </r>
  <r>
    <s v="Educação"/>
    <s v="FCEE - Fundação Catarinense de Educação Especial"/>
    <x v="14"/>
    <s v="FCEE"/>
    <s v="Fundação Catarinense de Educação Especial"/>
    <x v="14"/>
    <n v="520"/>
    <x v="27"/>
    <s v="Inclusão Social - Identificação e Eliminação de Barreiras"/>
    <s v="Articular a implantação e implementação de serviços especializada em educação especial, na esfera público e privada, para o atendimento das necessidades das pessoas com deficiência, transtorno do espectro autista, transtorno do déficit de atenção/hiperatividade e altas habilidades/superdotação."/>
    <x v="110"/>
    <x v="0"/>
    <m/>
    <x v="3"/>
    <n v="2016"/>
    <n v="34.99"/>
    <n v="2019"/>
    <x v="59"/>
    <x v="0"/>
    <x v="0"/>
    <m/>
    <s v="Supervisão de Educação Especial/DEPE-FCEE, Estatística FCEE e SISGESC"/>
    <n v="0.87475000000000003"/>
    <n v="0.14318376679051151"/>
    <x v="111"/>
  </r>
  <r>
    <s v="Educação"/>
    <s v="FCEE - Fundação Catarinense de Educação Especial"/>
    <x v="14"/>
    <s v="FCEE"/>
    <s v="Fundação Catarinense de Educação Especial"/>
    <x v="14"/>
    <n v="520"/>
    <x v="27"/>
    <s v="Inclusão Social - Identificação e Eliminação de Barreiras"/>
    <s v="Articular a implantação e implementação de serviços especializada em educação especial, na esfera público e privada, para o atendimento das necessidades das pessoas com deficiência, transtorno do espectro autista, transtorno do déficit de atenção/hiperatividade e altas habilidades/superdotação."/>
    <x v="111"/>
    <x v="0"/>
    <m/>
    <x v="0"/>
    <n v="2016"/>
    <n v="4930"/>
    <n v="2019"/>
    <x v="88"/>
    <x v="0"/>
    <x v="0"/>
    <m/>
    <s v="Estatística FCEE e Supervisão de Educação Especial/DEPE-FCEE"/>
    <n v="0.90791896869244937"/>
    <n v="0.10141987829614604"/>
    <x v="112"/>
  </r>
  <r>
    <s v="Educação"/>
    <s v="FCEE - Fundação Catarinense de Educação Especial"/>
    <x v="14"/>
    <s v="FCEE"/>
    <s v="Fundação Catarinense de Educação Especial"/>
    <x v="14"/>
    <n v="520"/>
    <x v="27"/>
    <s v="Inclusão Social - Identificação e Eliminação de Barreiras"/>
    <s v="Articular a implantação e implementação de serviços especializada em educação especial, na esfera público e privada, para o atendimento das necessidades das pessoas com deficiência, transtorno do espectro autista, transtorno do déficit de atenção/hiperatividade e altas habilidades/superdotação."/>
    <x v="112"/>
    <x v="0"/>
    <s v=" No AEE Atendimento Educacional Especializado do Campus da FCEE, nas instituições especializadas conveniadas com a FCEE e nas escolas da rede pública estadual de ensino."/>
    <x v="0"/>
    <n v="2016"/>
    <n v="317"/>
    <n v="2019"/>
    <x v="89"/>
    <x v="0"/>
    <x v="0"/>
    <m/>
    <s v="SISGESC e Estatística FCEE"/>
    <n v="0.67446808510638301"/>
    <n v="0.48264984227129337"/>
    <x v="113"/>
  </r>
  <r>
    <s v="Educação"/>
    <s v="FCEE - Fundação Catarinense de Educação Especial"/>
    <x v="14"/>
    <s v="FCEE"/>
    <s v="Fundação Catarinense de Educação Especial"/>
    <x v="14"/>
    <n v="520"/>
    <x v="27"/>
    <s v="Inclusão Social - Identificação e Eliminação de Barreiras"/>
    <s v="Articular a implantação e implementação de serviços especializada em educação especial, na esfera público e privada, para o atendimento das necessidades das pessoas com deficiência, transtorno do espectro autista, transtorno do déficit de atenção/hiperatividade e altas habilidades/superdotação."/>
    <x v="113"/>
    <x v="0"/>
    <s v="no Campus da FCEEpelas instituições especializadas conveniadas com a FCEE."/>
    <x v="0"/>
    <n v="2016"/>
    <n v="11575"/>
    <n v="2019"/>
    <x v="90"/>
    <x v="0"/>
    <x v="0"/>
    <m/>
    <s v="Supervisão de Educação Especial/DEPE-FCEE e Estatística FCEE"/>
    <n v="0.96458333333333335"/>
    <n v="3.6717062634989202E-2"/>
    <x v="114"/>
  </r>
  <r>
    <s v="Educação"/>
    <s v="FCEE - Fundação Catarinense de Educação Especial"/>
    <x v="14"/>
    <s v="FCEE"/>
    <s v="Fundação Catarinense de Educação Especial"/>
    <x v="14"/>
    <n v="520"/>
    <x v="27"/>
    <s v="Inclusão Social - Identificação e Eliminação de Barreiras"/>
    <s v="Articular a implantação e implementação de serviços especializada em educação especial, na esfera público e privada, para o atendimento das necessidades das pessoas com deficiência, transtorno do espectro autista, transtorno do déficit de atenção/hiperatividade e altas habilidades/superdotação."/>
    <x v="114"/>
    <x v="0"/>
    <s v="no AEE(Atendimento Educacional Especializado) do Campus da FCEE e escolas da rede pública estadual de ensino."/>
    <x v="0"/>
    <n v="2016"/>
    <n v="6365"/>
    <n v="2019"/>
    <x v="91"/>
    <x v="0"/>
    <x v="0"/>
    <m/>
    <s v="SISGESC e Estatística FCEE"/>
    <n v="0.90928571428571425"/>
    <n v="9.9764336213668495E-2"/>
    <x v="115"/>
  </r>
  <r>
    <s v="Educação"/>
    <s v="FCEE - Fundação Catarinense de Educação Especial"/>
    <x v="14"/>
    <s v="FCEE"/>
    <s v="Fundação Catarinense de Educação Especial"/>
    <x v="14"/>
    <n v="520"/>
    <x v="27"/>
    <s v="Inclusão Social - Identificação e Eliminação de Barreiras"/>
    <s v="Articular a implantação e implementação de serviços especializada em educação especial, na esfera público e privada, para o atendimento das necessidades das pessoas com deficiência, transtorno do espectro autista, transtorno do déficit de atenção/hiperatividade e altas habilidades/superdotação."/>
    <x v="115"/>
    <x v="0"/>
    <s v="no Campus da FCEE, pelas instituições especializadas conveniadas com a FCEE. "/>
    <x v="0"/>
    <n v="2016"/>
    <n v="910"/>
    <n v="2019"/>
    <x v="92"/>
    <x v="0"/>
    <x v="0"/>
    <m/>
    <s v="Supervisão de Educação Especial/DEPE-FCEE e Estatística FCEE"/>
    <n v="0.81981981981981977"/>
    <n v="0.21978021978021978"/>
    <x v="116"/>
  </r>
  <r>
    <s v="Educação"/>
    <s v="FCEE - Fundação Catarinense de Educação Especial"/>
    <x v="14"/>
    <s v="FCEE"/>
    <s v="Fundação Catarinense de Educação Especial"/>
    <x v="14"/>
    <n v="520"/>
    <x v="27"/>
    <s v="Inclusão Social - Identificação e Eliminação de Barreiras"/>
    <s v="Articular a implantação e implementação de serviços especializada em educação especial, na esfera público e privada, para o atendimento das necessidades das pessoas com deficiência, transtorno do espectro autista, transtorno do déficit de atenção/hiperatividade e altas habilidades/superdotação."/>
    <x v="116"/>
    <x v="0"/>
    <s v="no Campus da FCEE, pelas instituições especializadas conveniadas com a FCEE e pelas escolas da rede pública estadual de ensino."/>
    <x v="0"/>
    <n v="2016"/>
    <n v="1581"/>
    <n v="2019"/>
    <x v="6"/>
    <x v="0"/>
    <x v="0"/>
    <m/>
    <s v="Supervisão de Educação Especial/DEPE-FCEE e Estatística FCEE"/>
    <n v="0.63239999999999996"/>
    <n v="0.58127767235926631"/>
    <x v="117"/>
  </r>
  <r>
    <s v="Educação"/>
    <s v="FCEE - Fundação Catarinense de Educação Especial"/>
    <x v="14"/>
    <s v="FCEE"/>
    <s v="Fundação Catarinense de Educação Especial"/>
    <x v="14"/>
    <n v="520"/>
    <x v="27"/>
    <s v="Inclusão Social - Identificação e Eliminação de Barreiras"/>
    <s v="Articular a implantação e implementação de serviços especializada em educação especial, na esfera público e privada, para o atendimento das necessidades das pessoas com deficiência, transtorno do espectro autista, transtorno do déficit de atenção/hiperatividade e altas habilidades/superdotação."/>
    <x v="117"/>
    <x v="0"/>
    <m/>
    <x v="0"/>
    <n v="2016"/>
    <n v="4"/>
    <n v="2019"/>
    <x v="40"/>
    <x v="0"/>
    <x v="0"/>
    <m/>
    <s v="Estatística FCEE"/>
    <n v="0.4"/>
    <n v="1.5"/>
    <x v="118"/>
  </r>
  <r>
    <s v="Educação"/>
    <s v="UDESC - Fundação Universidade do Estado de Santa Catarina"/>
    <x v="15"/>
    <s v="UDESC"/>
    <s v="Fundação Universidade do Estado de Santa Catarina"/>
    <x v="15"/>
    <n v="630"/>
    <x v="28"/>
    <s v="Gestão do Ensino Superior"/>
    <s v="Gerir o ensino superior para garantir a produção, sistematização, socialização e aplicação do conhecimento nos diversos campos do saber, por meio do ensino, da pesquisa e da extensão, indissociavelmente articulados no Estado de Santa Catarina."/>
    <x v="118"/>
    <x v="0"/>
    <m/>
    <x v="1"/>
    <n v="2014"/>
    <n v="4"/>
    <n v="2019"/>
    <x v="42"/>
    <x v="0"/>
    <x v="0"/>
    <m/>
    <s v="UDESC"/>
    <n v="0.8"/>
    <n v="0.25"/>
    <x v="119"/>
  </r>
  <r>
    <s v="Educação"/>
    <s v="UDESC - Fundação Universidade do Estado de Santa Catarina"/>
    <x v="15"/>
    <s v="UDESC"/>
    <s v="Fundação Universidade do Estado de Santa Catarina"/>
    <x v="15"/>
    <n v="230"/>
    <x v="8"/>
    <s v="CTI - Fomento à Ciência, Tecnologia e Inovação"/>
    <s v="Contribuir à melhoria das condições de vida da população de Santa Catarina, bem como para o avanço do conhecimento, ao articular instituições o fomento a pesquisas científicas, tecnológicas e inovações na busca de soluções para o desenvolvimento socioeconômico e ambiental."/>
    <x v="119"/>
    <x v="0"/>
    <m/>
    <x v="0"/>
    <n v="2015"/>
    <n v="586"/>
    <n v="2019"/>
    <x v="93"/>
    <x v="0"/>
    <x v="0"/>
    <m/>
    <s v="UDESC"/>
    <n v="0.90153846153846151"/>
    <n v="0.10921501706484642"/>
    <x v="120"/>
  </r>
  <r>
    <s v="Educação"/>
    <s v="UDESC - Fundação Universidade do Estado de Santa Catarina"/>
    <x v="15"/>
    <s v="UDESC"/>
    <s v="Fundação Universidade do Estado de Santa Catarina"/>
    <x v="15"/>
    <n v="230"/>
    <x v="8"/>
    <s v="CTI - Fomento à Ciência, Tecnologia e Inovação"/>
    <s v="Contribuir à melhoria das condições de vida da população de Santa Catarina, bem como para o avanço do conhecimento, ao articular instituições o fomento a pesquisas científicas, tecnológicas e inovações na busca de soluções para o desenvolvimento socioeconômico e ambiental."/>
    <x v="120"/>
    <x v="0"/>
    <m/>
    <x v="0"/>
    <n v="2015"/>
    <n v="425"/>
    <n v="2019"/>
    <x v="94"/>
    <x v="0"/>
    <x v="0"/>
    <m/>
    <s v="UDESC"/>
    <n v="0.77272727272727271"/>
    <n v="0.29411764705882354"/>
    <x v="121"/>
  </r>
  <r>
    <s v="Educação"/>
    <s v="UDESC - Fundação Universidade do Estado de Santa Catarina"/>
    <x v="15"/>
    <s v="UDESC"/>
    <s v="Fundação Universidade do Estado de Santa Catarina"/>
    <x v="15"/>
    <n v="230"/>
    <x v="8"/>
    <s v="CTI - Fomento à Ciência, Tecnologia e Inovação"/>
    <s v="Contribuir à melhoria das condições de vida da população de Santa Catarina, bem como para o avanço do conhecimento, ao articular instituições o fomento a pesquisas científicas, tecnológicas e inovações na busca de soluções para o desenvolvimento socioeconômico e ambiental."/>
    <x v="121"/>
    <x v="0"/>
    <s v="Programa de Apoio à Pesquisa – Convênio com a FAPESC"/>
    <x v="0"/>
    <n v="2015"/>
    <n v="112"/>
    <n v="2019"/>
    <x v="39"/>
    <x v="0"/>
    <x v="0"/>
    <m/>
    <s v="UDESC"/>
    <n v="0.7"/>
    <n v="0.42857142857142855"/>
    <x v="122"/>
  </r>
  <r>
    <s v="Educação"/>
    <s v="UDESC - Fundação Universidade do Estado de Santa Catarina"/>
    <x v="15"/>
    <s v="UDESC"/>
    <s v="Fundação Universidade do Estado de Santa Catarina"/>
    <x v="15"/>
    <n v="630"/>
    <x v="28"/>
    <s v="Gestão do Ensino Superior"/>
    <s v="Gerir o ensino superior para garantir a produção, sistematização, socialização e aplicação do conhecimento nos diversos campos do saber, por meio do ensino, da pesquisa e da extensão, indissociavelmente articulados no Estado de Santa Catarina."/>
    <x v="122"/>
    <x v="0"/>
    <m/>
    <x v="0"/>
    <n v="2015"/>
    <n v="2250"/>
    <n v="2019"/>
    <x v="95"/>
    <x v="0"/>
    <x v="0"/>
    <m/>
    <s v="UDESC"/>
    <n v="0.74651625746516259"/>
    <n v="0.33955555555555555"/>
    <x v="123"/>
  </r>
  <r>
    <s v="Educação"/>
    <s v="UDESC - Fundação Universidade do Estado de Santa Catarina"/>
    <x v="15"/>
    <s v="UDESC"/>
    <s v="Fundação Universidade do Estado de Santa Catarina"/>
    <x v="15"/>
    <n v="630"/>
    <x v="28"/>
    <s v="Gestão do Ensino Superior"/>
    <s v="Gerir o ensino superior para garantir a produção, sistematização, socialização e aplicação do conhecimento nos diversos campos do saber, por meio do ensino, da pesquisa e da extensão, indissociavelmente articulados no Estado de Santa Catarina."/>
    <x v="123"/>
    <x v="0"/>
    <m/>
    <x v="0"/>
    <n v="2015"/>
    <n v="366"/>
    <n v="2019"/>
    <x v="48"/>
    <x v="0"/>
    <x v="0"/>
    <m/>
    <s v="UDESC"/>
    <n v="0.73199999999999998"/>
    <n v="0.36612021857923499"/>
    <x v="124"/>
  </r>
  <r>
    <s v="Energia, Infraestrutura e Urbanismo"/>
    <s v="APSFS - Administração do Porto de São Francisco do Sul"/>
    <x v="16"/>
    <s v="APSFS"/>
    <s v="Administração do Porto de São Francisco do Sul"/>
    <x v="16"/>
    <n v="150"/>
    <x v="29"/>
    <s v="Modernização Portuária"/>
    <s v="Modernizar, ampliar e melhorar a infraestrutura portuária, por meio de obras terrestres e de acesso marítimo, promovendo o perfeito escoamento de cargas."/>
    <x v="124"/>
    <x v="0"/>
    <m/>
    <x v="3"/>
    <n v="2016"/>
    <n v="24"/>
    <n v="2019"/>
    <x v="64"/>
    <x v="0"/>
    <x v="0"/>
    <m/>
    <s v="APSFS"/>
    <n v="0.92307692307692313"/>
    <n v="8.3333333333333329E-2"/>
    <x v="125"/>
  </r>
  <r>
    <s v="Energia, Infraestrutura e Urbanismo"/>
    <s v="APSFS - Administração do Porto de São Francisco do Sul"/>
    <x v="16"/>
    <s v="APSFS"/>
    <s v="Administração do Porto de São Francisco do Sul"/>
    <x v="16"/>
    <n v="150"/>
    <x v="29"/>
    <s v="Modernização Portuária"/>
    <s v="Modernizar, ampliar e melhorar a infraestrutura portuária, por meio de obras terrestres e de acesso marítimo, promovendo o perfeito escoamento de cargas."/>
    <x v="125"/>
    <x v="0"/>
    <m/>
    <x v="2"/>
    <n v="2016"/>
    <n v="10385241"/>
    <n v="2019"/>
    <x v="96"/>
    <x v="0"/>
    <x v="0"/>
    <m/>
    <s v="APSFS"/>
    <n v="0.86543674999999998"/>
    <n v="0.15548594394679913"/>
    <x v="126"/>
  </r>
  <r>
    <s v="Energia, Infraestrutura e Urbanismo"/>
    <s v="APSFS - Administração do Porto de São Francisco do Sul"/>
    <x v="16"/>
    <s v="APSFS"/>
    <s v="Administração do Porto de São Francisco do Sul"/>
    <x v="16"/>
    <n v="150"/>
    <x v="29"/>
    <s v="Modernização Portuária"/>
    <s v="Modernizar, ampliar e melhorar a infraestrutura portuária, por meio de obras terrestres e de acesso marítimo, promovendo o perfeito escoamento de cargas."/>
    <x v="126"/>
    <x v="0"/>
    <m/>
    <x v="0"/>
    <n v="2016"/>
    <n v="432"/>
    <n v="2019"/>
    <x v="97"/>
    <x v="0"/>
    <x v="0"/>
    <m/>
    <s v="APSFS"/>
    <n v="0.94736842105263153"/>
    <n v="5.5555555555555552E-2"/>
    <x v="127"/>
  </r>
  <r>
    <s v="Energia, Infraestrutura e Urbanismo"/>
    <s v="APSFS - Administração do Porto de São Francisco do Sul"/>
    <x v="16"/>
    <s v="APSFS"/>
    <s v="Administração do Porto de São Francisco do Sul"/>
    <x v="16"/>
    <n v="340"/>
    <x v="0"/>
    <s v="Desenvolvimento Ambiental Sustentável"/>
    <s v="Aumentar a proteção do meio ambiente."/>
    <x v="127"/>
    <x v="0"/>
    <m/>
    <x v="0"/>
    <n v="2016"/>
    <n v="14"/>
    <n v="2019"/>
    <x v="46"/>
    <x v="0"/>
    <x v="0"/>
    <m/>
    <s v="APSFS"/>
    <n v="0.875"/>
    <n v="0.14285714285714285"/>
    <x v="128"/>
  </r>
  <r>
    <s v="Energia, Infraestrutura e Urbanismo"/>
    <s v="APSFS - Administração do Porto de São Francisco do Sul"/>
    <x v="16"/>
    <s v="APSFS"/>
    <s v="Administração do Porto de São Francisco do Sul"/>
    <x v="16"/>
    <n v="810"/>
    <x v="30"/>
    <s v="Comunicação do Poder Executivo"/>
    <s v="Aumentar a divulgação do Porto."/>
    <x v="128"/>
    <x v="0"/>
    <m/>
    <x v="0"/>
    <n v="2016"/>
    <n v="5"/>
    <n v="2019"/>
    <x v="98"/>
    <x v="0"/>
    <x v="0"/>
    <m/>
    <s v="APSFS"/>
    <n v="0.55555555555555558"/>
    <n v="0.8"/>
    <x v="129"/>
  </r>
  <r>
    <s v="Energia, Infraestrutura e Urbanismo"/>
    <s v="CELESC - Centrais Elétricas de Santa Catarina"/>
    <x v="17"/>
    <s v="CELESC"/>
    <s v="Centrais Elétricas de Santa Catarina"/>
    <x v="17"/>
    <n v="181"/>
    <x v="31"/>
    <s v="Transmissão de Energia"/>
    <s v="Propiciar condições operacionais e administrativas, através de investimentos em_x000a_Sociedade de Propósito Específicos – SPE, para que o processo de concessão e autorização de_x000a_novos empreendimentos em transmissão de energia elétrica possibilite o desenvolvimento_x000a_sustentável da economia catarinense e o atendimento com qualidade da demanda de energia_x000a_elétrica."/>
    <x v="129"/>
    <x v="0"/>
    <m/>
    <x v="6"/>
    <n v="2017"/>
    <n v="0"/>
    <n v="2019"/>
    <x v="99"/>
    <x v="0"/>
    <x v="0"/>
    <m/>
    <s v="CELESC"/>
    <n v="0"/>
    <n v="0"/>
    <x v="130"/>
  </r>
  <r>
    <s v="Energia, Infraestrutura e Urbanismo"/>
    <s v="CELESC - Centrais Elétricas de Santa Catarina"/>
    <x v="17"/>
    <s v="CELESC"/>
    <s v="Centrais Elétricas de Santa Catarina"/>
    <x v="17"/>
    <n v="160"/>
    <x v="32"/>
    <s v="Geração de Energia Elétrica"/>
    <s v="Propiciar condições operacionais e administrativas para que o processo de_x000a_concessão e autorização de novos empreendimentos de geração de energia elétrica possibilite_x000a_o desenvolvimento sustentável da economia catarinense e o atendimento com qualidade da_x000a_demanda de energia elétrica."/>
    <x v="130"/>
    <x v="0"/>
    <m/>
    <x v="7"/>
    <n v="2017"/>
    <n v="71.790000000000006"/>
    <n v="2019"/>
    <x v="100"/>
    <x v="0"/>
    <x v="0"/>
    <m/>
    <s v="CELESC"/>
    <n v="0.96791155453687483"/>
    <n v="3.3152249616938224E-2"/>
    <x v="131"/>
  </r>
  <r>
    <s v="Energia, Infraestrutura e Urbanismo"/>
    <s v="CELESC - Centrais Elétricas de Santa Catarina"/>
    <x v="17"/>
    <s v="CELESC"/>
    <s v="Centrais Elétricas de Santa Catarina"/>
    <x v="17"/>
    <n v="182"/>
    <x v="33"/>
    <s v="Energia Elétrica Distribuída"/>
    <s v="Propiciar condições operacionais e administrativas para que o fornecimento de_x000a_energia elétrica possibilite o desenvolvimento sustentável da economia catarinense e o_x000a_atendimento com qualidade da demanda de energia elétrica."/>
    <x v="131"/>
    <x v="0"/>
    <m/>
    <x v="8"/>
    <n v="2017"/>
    <n v="23796885.82"/>
    <n v="2019"/>
    <x v="101"/>
    <x v="0"/>
    <x v="0"/>
    <m/>
    <s v="CELESC"/>
    <n v="0.92467085828890505"/>
    <n v="8.146589787688438E-2"/>
    <x v="132"/>
  </r>
  <r>
    <s v="Energia, Infraestrutura e Urbanismo"/>
    <s v="CELESC - Centrais Elétricas de Santa Catarina - Holding"/>
    <x v="18"/>
    <s v="CELESC Holding"/>
    <s v="Centrais Elétricas de Santa Catarina"/>
    <x v="18"/>
    <n v="183"/>
    <x v="34"/>
    <s v="Investimentos em Novos Negócios"/>
    <s v="Propiciar condições operacionais e administrativas, através de participações em_x000a_novos negócios, para que a Celesc atue de forma diversificada no mercado de energia, com_x000a_rentabilidade, eficiência, qualidade e responsabilidade socioambiental."/>
    <x v="132"/>
    <x v="0"/>
    <m/>
    <x v="0"/>
    <n v="2017"/>
    <n v="7"/>
    <n v="2019"/>
    <x v="98"/>
    <x v="0"/>
    <x v="0"/>
    <m/>
    <s v="CELESC"/>
    <n v="0.77777777777777779"/>
    <n v="0.2857142857142857"/>
    <x v="133"/>
  </r>
  <r>
    <s v="Energia, Infraestrutura e Urbanismo"/>
    <s v="SCPar - SC Participações e Parcerias S.A"/>
    <x v="19"/>
    <s v="SCPar"/>
    <s v="SC Participações e Parcerias S.A"/>
    <x v="19"/>
    <n v="150"/>
    <x v="29"/>
    <s v="Modernização Portuária"/>
    <s v="Modernizar, ampliar e melhorar a infraestrutura portuária, por meio de obras terrestres e de acesso marítimo, promovendo o perfeito escoamento de cargas."/>
    <x v="133"/>
    <x v="0"/>
    <m/>
    <x v="0"/>
    <n v="2017"/>
    <n v="0"/>
    <n v="2019"/>
    <x v="102"/>
    <x v="0"/>
    <x v="0"/>
    <m/>
    <s v="SCPar"/>
    <n v="0"/>
    <n v="0"/>
    <x v="134"/>
  </r>
  <r>
    <s v="Energia, Infraestrutura e Urbanismo"/>
    <s v="SCPar - SC Participações e Parcerias S.A"/>
    <x v="19"/>
    <s v="SCPar"/>
    <s v="SC Participações e Parcerias S.A"/>
    <x v="19"/>
    <n v="188"/>
    <x v="35"/>
    <s v="Concessões, Participações e Parcerias Público-Privadas"/>
    <s v="Coordenar, implementar e apoiar o desenvolvimento de Parcerias Público-Privadas no Estado de Santa Catarina, prover a geração de investimentos no território catarinense, comprar e vender participações."/>
    <x v="134"/>
    <x v="0"/>
    <m/>
    <x v="0"/>
    <n v="2017"/>
    <n v="8"/>
    <n v="2019"/>
    <x v="103"/>
    <x v="0"/>
    <x v="0"/>
    <m/>
    <s v="SCPar"/>
    <n v="0.66666666666666663"/>
    <n v="0.5"/>
    <x v="135"/>
  </r>
  <r>
    <s v="Energia, Infraestrutura e Urbanismo"/>
    <s v="SCPar - SC Participações e Parcerias S.A"/>
    <x v="19"/>
    <s v="SCPar"/>
    <s v="SC Participações e Parcerias S.A"/>
    <x v="19"/>
    <n v="150"/>
    <x v="29"/>
    <s v="Modernização Portuária"/>
    <s v="Coordenar, implementar e apoiar o desenvolvimento de Parcerias Público-Privadas no Estado de Santa Catarina, prover a geração de investimentos no território catarinense, comprar e vender participações."/>
    <x v="135"/>
    <x v="0"/>
    <m/>
    <x v="0"/>
    <n v="2017"/>
    <n v="0"/>
    <n v="2019"/>
    <x v="43"/>
    <x v="0"/>
    <x v="0"/>
    <m/>
    <s v="SCPar"/>
    <n v="0"/>
    <n v="0"/>
    <x v="136"/>
  </r>
  <r>
    <s v="Energia, Infraestrutura e Urbanismo"/>
    <s v="SCPar Porto - SC Par Porto de Imbituba"/>
    <x v="20"/>
    <s v="SCPar Porto"/>
    <s v="SC Par Porto de Imbituba"/>
    <x v="20"/>
    <n v="150"/>
    <x v="29"/>
    <s v="Modernização Portuária"/>
    <s v="Modernizar, ampliar e melhorar a infraestrutura portuária, por meio de obras terrestres e de acesso marítimo, promovendo o perfeito escoamento de cargas."/>
    <x v="136"/>
    <x v="0"/>
    <m/>
    <x v="9"/>
    <n v="2017"/>
    <n v="17.5"/>
    <n v="2019"/>
    <x v="12"/>
    <x v="0"/>
    <x v="0"/>
    <m/>
    <s v="SCPar Porto"/>
    <n v="1"/>
    <n v="0"/>
    <x v="137"/>
  </r>
  <r>
    <s v="Energia, Infraestrutura e Urbanismo"/>
    <s v="SCPar Porto - SC Par Porto de Imbituba"/>
    <x v="20"/>
    <s v="SCPar Porto"/>
    <s v="SC Par Porto de Imbituba"/>
    <x v="20"/>
    <n v="150"/>
    <x v="29"/>
    <s v="Modernização Portuária"/>
    <s v="Modernizar, ampliar e melhorar a infraestrutura portuária, por meio de obras terrestres e de acesso marítimo, promovendo o perfeito escoamento de cargas."/>
    <x v="137"/>
    <x v="0"/>
    <m/>
    <x v="4"/>
    <n v="2017"/>
    <n v="81000000"/>
    <n v="2019"/>
    <x v="104"/>
    <x v="0"/>
    <x v="0"/>
    <m/>
    <s v="SCPar Porto"/>
    <n v="0.92045454545454541"/>
    <n v="8.6419753086419748E-2"/>
    <x v="138"/>
  </r>
  <r>
    <s v="Energia, Infraestrutura e Urbanismo"/>
    <s v="SCPar Porto - SC Par Porto de Imbituba"/>
    <x v="20"/>
    <s v="SCPar Porto"/>
    <s v="SC Par Porto de Imbituba"/>
    <x v="20"/>
    <n v="150"/>
    <x v="29"/>
    <s v="Modernização Portuária"/>
    <s v="Modernizar, ampliar e melhorar a infraestrutura portuária, por meio de obras terrestres e de acesso marítimo, promovendo o perfeito escoamento de cargas."/>
    <x v="138"/>
    <x v="0"/>
    <m/>
    <x v="2"/>
    <n v="2017"/>
    <n v="6000000"/>
    <n v="2019"/>
    <x v="105"/>
    <x v="0"/>
    <x v="0"/>
    <m/>
    <s v="SCPar Porto"/>
    <n v="0.8571428571428571"/>
    <n v="0.16666666666666666"/>
    <x v="139"/>
  </r>
  <r>
    <s v="Energia, Infraestrutura e Urbanismo"/>
    <s v="SIE/DEINFRA - Secretaria de Estado da Infraestrutura"/>
    <x v="21"/>
    <s v="SIE/DEINFRA"/>
    <s v="Secretaria de Estado da Infraestrutura"/>
    <x v="21"/>
    <n v="110"/>
    <x v="36"/>
    <s v="Construção de Rodovias"/>
    <s v="Construir, implantar e pavimentar obras rodoviárias, ampliando a rede rodoviária pavimentada no Estado, de forma a propiciar melhores condições de conforto e trafegabilidade aos seus usuários."/>
    <x v="139"/>
    <x v="0"/>
    <m/>
    <x v="3"/>
    <n v="2017"/>
    <n v="79"/>
    <n v="2019"/>
    <x v="66"/>
    <x v="0"/>
    <x v="0"/>
    <m/>
    <s v="SIE/DEINFRA"/>
    <n v="0.92941176470588238"/>
    <n v="7.5949367088607597E-2"/>
    <x v="140"/>
  </r>
  <r>
    <s v="Energia, Infraestrutura e Urbanismo"/>
    <s v="SIE/DEINFRA - Secretaria de Estado da Infraestrutura"/>
    <x v="21"/>
    <s v="SIE/DEINFRA"/>
    <s v="Secretaria de Estado da Infraestrutura"/>
    <x v="21"/>
    <n v="140"/>
    <x v="37"/>
    <s v="Reabilitação e Aumento de Capacidade de Rodovias"/>
    <s v="Aumentar a capacidade e reabilitar rodovias visando melhorar as condições de segurança e de trafegabilidade nas rodovias do Estado, reduzindo desta forma os custos de transporte."/>
    <x v="140"/>
    <x v="0"/>
    <m/>
    <x v="6"/>
    <n v="2017"/>
    <n v="57"/>
    <n v="2019"/>
    <x v="106"/>
    <x v="0"/>
    <x v="0"/>
    <m/>
    <s v="SIE/DEINFRA"/>
    <n v="0.87692307692307692"/>
    <n v="0.14035087719298245"/>
    <x v="141"/>
  </r>
  <r>
    <s v="Energia, Infraestrutura e Urbanismo"/>
    <s v="SIE/DEINFRA - Secretaria de Estado da Infraestrutura"/>
    <x v="21"/>
    <s v="SIE/DEINFRA"/>
    <s v="Secretaria de Estado da Infraestrutura"/>
    <x v="21"/>
    <n v="110"/>
    <x v="36"/>
    <s v="Construção de Rodovias"/>
    <s v="Construir, implantar e pavimentar obras rodoviárias, ampliando a rede rodoviária pavimentada no Estado, de forma a propiciar melhores condições de conforto e trafegabilidade aos seus usuários."/>
    <x v="141"/>
    <x v="0"/>
    <s v="extensão pavim. por habitantes) (Rodovias federais + estaduais)(Km pavim/habitantes) x 103 (7.115,0 km / 6.910.553 hab) x 103"/>
    <x v="1"/>
    <n v="2016"/>
    <n v="1.01"/>
    <n v="2019"/>
    <x v="107"/>
    <x v="0"/>
    <x v="0"/>
    <m/>
    <s v="SIE/DEINFRA"/>
    <n v="0.96190476190476182"/>
    <n v="3.9603960396039639E-2"/>
    <x v="142"/>
  </r>
  <r>
    <s v="Energia, Infraestrutura e Urbanismo"/>
    <s v="DETER - Departamento de Transportes e Terminais"/>
    <x v="22"/>
    <s v="DETER"/>
    <s v="Departamento de Transportes e Terminais"/>
    <x v="22"/>
    <n v="115"/>
    <x v="38"/>
    <s v="Gestão do Sistema de Transporte Intermunicipal de Pessoas"/>
    <s v="Melhorar e modernizar o sistema de transporte intermunicipal de passageiros no estado de Santa Catarina"/>
    <x v="142"/>
    <x v="0"/>
    <s v="O LIVE trata-se do número absoluto relativo à quantidade de licenças emitidas pelo sistema on-line do DETER para cada serviço de viagem especial (turismo) realizada entre municípios do estado catarinense. A unidade temporal do índice é anual."/>
    <x v="0"/>
    <n v="2017"/>
    <n v="85200"/>
    <n v="2019"/>
    <x v="108"/>
    <x v="0"/>
    <x v="0"/>
    <m/>
    <s v="DETER"/>
    <n v="1.0649999999999999"/>
    <n v="-6.1032863849765258E-2"/>
    <x v="143"/>
  </r>
  <r>
    <s v="Energia, Infraestrutura e Urbanismo"/>
    <s v="DETER - Departamento de Transportes e Terminais"/>
    <x v="22"/>
    <s v="DETER"/>
    <s v="Departamento de Transportes e Terminais"/>
    <x v="22"/>
    <n v="115"/>
    <x v="38"/>
    <s v="Gestão do Sistema de Transporte Intermunicipal de Pessoas"/>
    <s v="Melhorar e modernizar o sistema de transporte intermunicipal de passageiros no estado de Santa Catarina"/>
    <x v="143"/>
    <x v="0"/>
    <s v="O LITSOC trata-se do número absoluto relativo à quantidade de licenças emitidas pelo sistema on-line do DETER para cada serviço de transporte de passageiros efetuado no estado que não possua intuito comercial."/>
    <x v="0"/>
    <n v="2017"/>
    <n v="62661"/>
    <n v="2019"/>
    <x v="109"/>
    <x v="0"/>
    <x v="0"/>
    <m/>
    <s v="DETER"/>
    <n v="1.0443499999999999"/>
    <n v="-4.2466606022885045E-2"/>
    <x v="144"/>
  </r>
  <r>
    <s v="Energia, Infraestrutura e Urbanismo"/>
    <s v="DETER - Departamento de Transportes e Terminais"/>
    <x v="22"/>
    <s v="DETER"/>
    <s v="Departamento de Transportes e Terminais"/>
    <x v="22"/>
    <n v="115"/>
    <x v="38"/>
    <s v="Gestão do Sistema de Transporte Intermunicipal de Pessoas"/>
    <s v="Melhorar e modernizar o sistema de transporte intermunicipal de passageiros no estado de Santa Catarina"/>
    <x v="144"/>
    <x v="0"/>
    <s v="O LIFRE trata-se do número absoluto relativo à quantidade de licenças emitidas pelo sistema on-line do DETER para cada serviço de fretamento (turismo) realizado entre municípios do estado catarinense."/>
    <x v="0"/>
    <n v="2017"/>
    <n v="1837"/>
    <n v="2019"/>
    <x v="110"/>
    <x v="0"/>
    <x v="0"/>
    <m/>
    <s v="DETER"/>
    <n v="1.0205555555555557"/>
    <n v="-2.0141535111594992E-2"/>
    <x v="145"/>
  </r>
  <r>
    <s v="Energia, Infraestrutura e Urbanismo"/>
    <s v="DETER - Departamento de Transportes e Terminais"/>
    <x v="22"/>
    <s v="DETER"/>
    <s v="Departamento de Transportes e Terminais"/>
    <x v="22"/>
    <n v="115"/>
    <x v="38"/>
    <s v="Gestão do Sistema de Transporte Intermunicipal de Pessoas"/>
    <s v="Melhorar e modernizar o sistema de transporte intermunicipal de passageiros no estado de Santa Catarina"/>
    <x v="145"/>
    <x v="0"/>
    <s v="O NUVER representa a quantidade absoluta de todos os tipos de veículos de transporte de passageiros registrados no DETER para realização de transporte coletivo urbano e rodoviário."/>
    <x v="0"/>
    <n v="2017"/>
    <n v="9288"/>
    <n v="2019"/>
    <x v="111"/>
    <x v="0"/>
    <x v="0"/>
    <m/>
    <s v="DETER"/>
    <n v="1.548"/>
    <n v="-0.35400516795865633"/>
    <x v="146"/>
  </r>
  <r>
    <s v="Energia, Infraestrutura e Urbanismo"/>
    <s v="DETER - Departamento de Transportes e Terminais"/>
    <x v="22"/>
    <s v="DETER"/>
    <s v="Departamento de Transportes e Terminais"/>
    <x v="22"/>
    <n v="115"/>
    <x v="38"/>
    <s v="Gestão do Sistema de Transporte Intermunicipal de Pessoas"/>
    <s v="Melhorar e modernizar o sistema de transporte intermunicipal de passageiros no estado de Santa Catarina"/>
    <x v="146"/>
    <x v="0"/>
    <s v="O NULIUR indica a quantidade total de linhas de características urbanas registradas no DETER e em operação."/>
    <x v="0"/>
    <n v="2017"/>
    <n v="382"/>
    <n v="2019"/>
    <x v="112"/>
    <x v="0"/>
    <x v="0"/>
    <m/>
    <m/>
    <m/>
    <n v="-5.235602094240838E-3"/>
    <x v="147"/>
  </r>
  <r>
    <s v="Energia, Infraestrutura e Urbanismo"/>
    <s v="DETER - Departamento de Transportes e Terminais"/>
    <x v="22"/>
    <s v="DETER"/>
    <s v="Departamento de Transportes e Terminais"/>
    <x v="22"/>
    <n v="115"/>
    <x v="38"/>
    <s v="Gestão do Sistema de Transporte Intermunicipal de Pessoas"/>
    <s v="Melhorar e modernizar o sistema de transporte intermunicipal de passageiros no estado de Santa Catarina"/>
    <x v="147"/>
    <x v="0"/>
    <s v="O NULIRO indica a quantidade total de linhas de características rodoviárias registradas no DETER e em operação."/>
    <x v="0"/>
    <n v="2017"/>
    <n v="707"/>
    <n v="2019"/>
    <x v="113"/>
    <x v="0"/>
    <x v="0"/>
    <m/>
    <s v="DETER"/>
    <n v="1.01"/>
    <n v="-9.9009900990099011E-3"/>
    <x v="148"/>
  </r>
  <r>
    <s v="Energia, Infraestrutura e Urbanismo"/>
    <s v="DETER - Departamento de Transportes e Terminais"/>
    <x v="22"/>
    <s v="DETER"/>
    <s v="Departamento de Transportes e Terminais"/>
    <x v="22"/>
    <n v="115"/>
    <x v="38"/>
    <s v="Gestão do Sistema de Transporte Intermunicipal de Pessoas"/>
    <s v="Melhorar e modernizar o sistema de transporte intermunicipal de passageiros no estado de Santa Catarina."/>
    <x v="148"/>
    <x v="0"/>
    <s v="O IAAF é obtido pela relação entre o quantitativo total de abordagens de fiscalização efetuadas em veículos de transporte coletivo (ônibus – micro-ônibus – vans e similares com capacidade máxima de 09 pessoas), atendimentos a usuários e empresas operadoras e o número total de servidores dotados das atribuições necessárias para realização destas ações."/>
    <x v="0"/>
    <n v="2016"/>
    <n v="750"/>
    <n v="2019"/>
    <x v="114"/>
    <x v="0"/>
    <x v="0"/>
    <m/>
    <s v="DETER"/>
    <n v="0.9375"/>
    <n v="6.6666666666666666E-2"/>
    <x v="149"/>
  </r>
  <r>
    <s v="Gestão de Pessoas"/>
    <s v="SEA - Secretaria de Estado de Administração"/>
    <x v="23"/>
    <s v="SEA"/>
    <s v="Secretaria de Estado de Administração"/>
    <x v="23"/>
    <n v="870"/>
    <x v="39"/>
    <s v="Pensões Especiais"/>
    <s v="Garantir a inserção social de pessoas atingidas por moléstias graves definidas em lei, bem como atender demandas sociais ou individuais de projeção social, geradas por fatos extraordinários de repercussão estadual que exijam a intervenção do estado para manutenção da dignidade da pessoa humana."/>
    <x v="149"/>
    <x v="0"/>
    <m/>
    <x v="0"/>
    <n v="2016"/>
    <n v="3830"/>
    <n v="2019"/>
    <x v="115"/>
    <x v="0"/>
    <x v="0"/>
    <m/>
    <s v="SIGRH"/>
    <n v="0.95750000000000002"/>
    <n v="4.4386422976501305E-2"/>
    <x v="150"/>
  </r>
  <r>
    <s v="Gestão de Pessoas"/>
    <s v="IPREV - Instituto de Previdência do Estado"/>
    <x v="24"/>
    <s v="IPREV"/>
    <s v="Instituto de Previdência do Estado"/>
    <x v="24"/>
    <n v="850"/>
    <x v="40"/>
    <s v="Gestão de Pessoas"/>
    <s v="Desenvolver ações administrativas e financeiras visando garantir aos órgãos do Estado pessoal qualificado, comprometido e motivado à execução das políticas públicas a cargo do governo do Estado."/>
    <x v="150"/>
    <x v="0"/>
    <m/>
    <x v="0"/>
    <n v="2014"/>
    <n v="15"/>
    <n v="2019"/>
    <x v="116"/>
    <x v="0"/>
    <x v="0"/>
    <m/>
    <s v="IPREV"/>
    <n v="0.5"/>
    <n v="1"/>
    <x v="151"/>
  </r>
  <r>
    <s v="Gestão de Pessoas"/>
    <s v="IPREV - Instituto de Previdência do Estado"/>
    <x v="24"/>
    <s v="IPREV"/>
    <s v="Instituto de Previdência do Estado"/>
    <x v="24"/>
    <n v="860"/>
    <x v="41"/>
    <s v="Gestão Previdenciária"/>
    <s v="Especificar a quantidade de estudos contratados de assessoria e consultoria especializados, que vise o pagamento dos benefícios previdenciários com segurança, para os atuais e futuros beneficiários, tais como: Avaliação Atuarial, compensação previdenciária, e outros assuntos pertinentes à área."/>
    <x v="151"/>
    <x v="0"/>
    <m/>
    <x v="0"/>
    <n v="2014"/>
    <n v="6"/>
    <n v="2019"/>
    <x v="40"/>
    <x v="0"/>
    <x v="0"/>
    <m/>
    <s v="IPREV"/>
    <n v="0.6"/>
    <n v="0.66666666666666663"/>
    <x v="152"/>
  </r>
  <r>
    <s v="Gestão de Pessoas"/>
    <s v="IPREV - Instituto de Previdência do Estado"/>
    <x v="24"/>
    <s v="IPREV"/>
    <s v="Instituto de Previdência do Estado"/>
    <x v="24"/>
    <n v="860"/>
    <x v="41"/>
    <s v="Gestão Previdenciária"/>
    <s v="Proporcionar o pagamento de aposentadorias, pensões e demais auxílios previdenciários, concedidos pelo Gestor Administrativo com segurança, para os atuais e futuros beneficiários."/>
    <x v="152"/>
    <x v="0"/>
    <m/>
    <x v="0"/>
    <n v="2014"/>
    <n v="46153"/>
    <n v="2019"/>
    <x v="117"/>
    <x v="0"/>
    <x v="0"/>
    <m/>
    <s v="IPREV"/>
    <n v="0.71943197406160364"/>
    <n v="0.38998548306718955"/>
    <x v="153"/>
  </r>
  <r>
    <s v="Gestão de Pessoas"/>
    <s v="IPREV - Instituto de Previdência do Estado"/>
    <x v="24"/>
    <s v="IPREV"/>
    <s v="Instituto de Previdência do Estado"/>
    <x v="24"/>
    <n v="860"/>
    <x v="41"/>
    <s v="Gestão Previdenciária"/>
    <s v="Proporcionar o pagamento de aposentadorias, pensões e demais auxílios previdenciários, concedidos pelo Gestor Administrativo com segurança, para os atuais e futuros beneficiários."/>
    <x v="153"/>
    <x v="0"/>
    <m/>
    <x v="0"/>
    <n v="2014"/>
    <n v="10270"/>
    <n v="2019"/>
    <x v="118"/>
    <x v="0"/>
    <x v="0"/>
    <m/>
    <s v="IPREV"/>
    <n v="0.76351200654226448"/>
    <n v="0.30973709834469326"/>
    <x v="154"/>
  </r>
  <r>
    <s v="Gestão de Pessoas"/>
    <s v="ENA - Fundação Escola de Governo"/>
    <x v="25"/>
    <s v="ENA"/>
    <s v="Fundação Escola de Governo"/>
    <x v="25"/>
    <n v="825"/>
    <x v="42"/>
    <s v="Formação de Gestores Públicos"/>
    <s v="Capacitar e formar servidores nas três esferas de governo."/>
    <x v="154"/>
    <x v="0"/>
    <m/>
    <x v="0"/>
    <n v="2016"/>
    <n v="1600"/>
    <n v="2019"/>
    <x v="119"/>
    <x v="0"/>
    <x v="0"/>
    <m/>
    <s v="ENA"/>
    <n v="0.40920716112531969"/>
    <n v="1.4437500000000001"/>
    <x v="155"/>
  </r>
  <r>
    <s v="Gestão de Pessoas"/>
    <s v="ENA - Fundação Escola de Governo"/>
    <x v="25"/>
    <s v="ENA"/>
    <s v="Fundação Escola de Governo"/>
    <x v="25"/>
    <n v="825"/>
    <x v="42"/>
    <s v="Formação de Gestores Públicos"/>
    <s v="Realizar pesquisas científicas aplicadas ao setor público."/>
    <x v="155"/>
    <x v="0"/>
    <m/>
    <x v="0"/>
    <n v="2017"/>
    <n v="2"/>
    <n v="2019"/>
    <x v="120"/>
    <x v="0"/>
    <x v="0"/>
    <m/>
    <s v="ENA"/>
    <n v="0.25"/>
    <n v="3"/>
    <x v="156"/>
  </r>
  <r>
    <s v="Gestão Fiscal e Financeira"/>
    <s v="SEF - Secretaria de Estado da Fazenda"/>
    <x v="26"/>
    <s v="SEF"/>
    <s v="Secretaria de Estado da Fazenda"/>
    <x v="26"/>
    <n v="830"/>
    <x v="43"/>
    <s v="Gestão Fiscal e Financeira"/>
    <s v="Prover o Estado de recursos financeiros suficientes para o atendimento de serviços públicos e investimentos de qualidade, e gerir os recursos arrecadados visando à eficiência e eficácia de sua aplicação por meio e ações de fiscalização e de controle interno, provendo a transparência da gestão."/>
    <x v="156"/>
    <x v="0"/>
    <m/>
    <x v="4"/>
    <n v="2015"/>
    <n v="21400000000"/>
    <n v="2019"/>
    <x v="121"/>
    <x v="0"/>
    <x v="0"/>
    <m/>
    <s v="SEF"/>
    <n v="0.79259259259259263"/>
    <n v="0.26168224299065418"/>
    <x v="157"/>
  </r>
  <r>
    <s v="Gestão Fiscal e Financeira"/>
    <s v="SEF - Secretaria de Estado da Fazenda"/>
    <x v="26"/>
    <s v="SEF"/>
    <s v="Secretaria de Estado da Fazenda"/>
    <x v="26"/>
    <n v="830"/>
    <x v="43"/>
    <s v="Gestão Fiscal e Financeira"/>
    <s v="Prover o Estado de recursos financeiros suficientes para o atendimento de serviços públicos e investimentos de qualidade, e gerir os recursos arrecadados visando à eficiência e eficácia de sua aplicação por meio e ações de fiscalização e de controle interno, provendo a transparência da gestão."/>
    <x v="157"/>
    <x v="0"/>
    <m/>
    <x v="4"/>
    <n v="2015"/>
    <n v="19000000"/>
    <n v="2019"/>
    <x v="122"/>
    <x v="0"/>
    <x v="0"/>
    <m/>
    <s v="SEF"/>
    <n v="0.70370370370370372"/>
    <n v="0.42105263157894735"/>
    <x v="158"/>
  </r>
  <r>
    <s v="Gestão Fiscal e Financeira"/>
    <s v="SEF - Secretaria de Estado da Fazenda"/>
    <x v="26"/>
    <s v="SEF"/>
    <s v="Secretaria de Estado da Fazenda"/>
    <x v="26"/>
    <n v="830"/>
    <x v="43"/>
    <s v="Gestão Fiscal e Financeira"/>
    <s v="Prover o Estado de recursos financeiros suficientes para o atendimento de serviços públicos e investimentos de qualidade, e gerir os recursos arrecadados visando à eficiência e eficácia de sua aplicação por meio e ações de fiscalização e de controle interno, provendo a transparência da gestão."/>
    <x v="158"/>
    <x v="0"/>
    <m/>
    <x v="0"/>
    <n v="2015"/>
    <n v="1700000"/>
    <n v="2019"/>
    <x v="123"/>
    <x v="0"/>
    <x v="0"/>
    <m/>
    <s v="SEF"/>
    <n v="0.68"/>
    <n v="0.47058823529411764"/>
    <x v="159"/>
  </r>
  <r>
    <s v="Saúde"/>
    <s v="SES - Secretaria de Estado da Saúde"/>
    <x v="27"/>
    <s v="SES"/>
    <s v="Secretaria de Estado da Saúde"/>
    <x v="27"/>
    <n v="410"/>
    <x v="44"/>
    <s v="Vigilância em Saúde"/>
    <s v="Executar medidas de saúde pública que abrangem o monitoramento, a prevenção e o controle de doenças, agravos e riscos ambientais e decorrentes da produção e do uso de produtos, serviços e tecnologias em saúde, visando a proteção e promoção da saúde da população catarinense."/>
    <x v="159"/>
    <x v="0"/>
    <m/>
    <x v="3"/>
    <n v="2015"/>
    <n v="85.87"/>
    <n v="2019"/>
    <x v="56"/>
    <x v="0"/>
    <x v="0"/>
    <m/>
    <s v="Ministério da Saúde/ Sistema de Informação SINAN-Sistema Nacional de Agravos de Notificação "/>
    <n v="0.9870114942528736"/>
    <n v="1.315942704087569E-2"/>
    <x v="160"/>
  </r>
  <r>
    <s v="Saúde"/>
    <s v="SES - Secretaria de Estado da Saúde"/>
    <x v="27"/>
    <s v="SES"/>
    <s v="Secretaria de Estado da Saúde"/>
    <x v="27"/>
    <n v="410"/>
    <x v="44"/>
    <s v="Vigilância em Saúde"/>
    <s v="Executar medidas de saúde pública que abrangem o monitoramento, a prevenção e o controle de doenças, agravos e riscos ambientais e decorrentes da produção e do uso de produtos, serviços e tecnologias em saúde, visando a proteção e promoção da saúde da população catarinense."/>
    <x v="160"/>
    <x v="0"/>
    <s v="Pentavalente (3ª dose), Pneumocócica 10-valente (2ª dose), Poliomielite (3ª dose) e Tríplice viral (1ª dose) - com cobertura vacinal preconizada"/>
    <x v="3"/>
    <n v="2012"/>
    <n v="75"/>
    <n v="2019"/>
    <x v="19"/>
    <x v="0"/>
    <x v="0"/>
    <m/>
    <s v="Ministério da Saúde- Sistema de Informação do Programa Nacional de Imunização - SIPNI"/>
    <n v="0.75"/>
    <n v="0.33333333333333331"/>
    <x v="161"/>
  </r>
  <r>
    <s v="Saúde"/>
    <s v="SES - Secretaria de Estado da Saúde"/>
    <x v="27"/>
    <s v="SES"/>
    <s v="Secretaria de Estado da Saúde"/>
    <x v="27"/>
    <n v="430"/>
    <x v="45"/>
    <s v="Atenção de Média e Alta Complexidade Ambulatorial e Hospitalar"/>
    <s v="Atender integralmente a população/usuários nos serviços de alta e média complexidade em todas as regiões, de forma equânime quanto ao tempo, serviços disponíveis e qualidade, de forma humanizada e em consonância com os princípios do SUS."/>
    <x v="161"/>
    <x v="0"/>
    <m/>
    <x v="3"/>
    <n v="2015"/>
    <n v="60"/>
    <n v="2019"/>
    <x v="19"/>
    <x v="0"/>
    <x v="0"/>
    <m/>
    <s v="SISREG"/>
    <n v="0.6"/>
    <n v="0.66666666666666663"/>
    <x v="162"/>
  </r>
  <r>
    <s v="Saúde"/>
    <s v="SES - Secretaria de Estado da Saúde"/>
    <x v="27"/>
    <s v="SES"/>
    <s v="Secretaria de Estado da Saúde"/>
    <x v="27"/>
    <n v="430"/>
    <x v="45"/>
    <s v="Atenção de Média e Alta Complexidade Ambulatorial e Hospitalar"/>
    <s v="Atender integralmente a população/usuários nos serviços de alta e média complexidade em todas as regiões, de forma equânime quanto ao tempo, serviços disponíveis e qualidade, de forma humanizada e em consonância com os princípios do SUS."/>
    <x v="162"/>
    <x v="0"/>
    <m/>
    <x v="3"/>
    <n v="2015"/>
    <n v="50"/>
    <n v="2019"/>
    <x v="19"/>
    <x v="0"/>
    <x v="0"/>
    <m/>
    <s v="SISREG"/>
    <n v="0.5"/>
    <n v="1"/>
    <x v="163"/>
  </r>
  <r>
    <s v="Saúde"/>
    <s v="SES - Secretaria de Estado da Saúde"/>
    <x v="27"/>
    <s v="SES"/>
    <s v="Secretaria de Estado da Saúde"/>
    <x v="27"/>
    <n v="400"/>
    <x v="46"/>
    <s v="Gestão do SUS"/>
    <s v="O programa de Gestão do SUS tem como objetivos promover a qualificação dos trabalhadores do sistema único de saúde, fortalecer a atuação dos órgãos de controle social sobre as ações em saúde, provocar a cooperação entre  a Secretaria de Estado da Saúde e o poder judiciário nas demandas em saúde, desenvolver o programa de estágio e fomentar a pesquisa em saúde.  "/>
    <x v="163"/>
    <x v="0"/>
    <m/>
    <x v="0"/>
    <n v="2017"/>
    <n v="5459"/>
    <n v="2019"/>
    <x v="124"/>
    <x v="0"/>
    <x v="0"/>
    <m/>
    <s v="Dados da Diretoria de educação Permanente da Secretaria de Estado da Saúde "/>
    <n v="0.99254545454545451"/>
    <n v="7.5105330646638583E-3"/>
    <x v="164"/>
  </r>
  <r>
    <s v="Saúde"/>
    <s v="SES - Secretaria de Estado da Saúde"/>
    <x v="27"/>
    <s v="SES"/>
    <s v="Secretaria de Estado da Saúde"/>
    <x v="27"/>
    <n v="420"/>
    <x v="47"/>
    <s v="Atenção Básica"/>
    <s v="O Programa de Atenção Básica estadual tem como objetivo compor parte do financiamento das ações de atenção básica executadas nos municípios; contribuir para a melhoria da estrutura física e tecnológica das unidades onde se executam ações relacionada à atenção básica nos municípios. Além disso ,o programa objetiva ofertar recursos técnicos e pedagógicos para a qualificação gestores e profissionais de saúde de forma a contribuir para que a Atenção Básica possa coordenar o cuidado e ordenar às Redes de Atenção à Saúde.  "/>
    <x v="164"/>
    <x v="0"/>
    <m/>
    <x v="0"/>
    <n v="2015"/>
    <n v="232"/>
    <n v="2019"/>
    <x v="125"/>
    <x v="0"/>
    <x v="0"/>
    <m/>
    <s v="Secretaria de Estado da Saúde/ Atenção Básica"/>
    <n v="0.81403508771929822"/>
    <n v="0.22844827586206898"/>
    <x v="165"/>
  </r>
  <r>
    <s v="Segurança Pública"/>
    <s v="SSP - Secretaria de Estado da Segurança Pública"/>
    <x v="28"/>
    <s v="SSP"/>
    <s v="Secretaria de Estado da Segurança Pública"/>
    <x v="28"/>
    <n v="705"/>
    <x v="48"/>
    <s v="Segurança Cidadã"/>
    <s v="Prestar serviços de proteção à vida, ao patrimônio e o meio ambiente, e estabelecer parcerias e proximidade com o cidadão na construção da segurança pública. Garantir o acesso a informação e a emissão de documentos ao cidadão."/>
    <x v="165"/>
    <x v="0"/>
    <m/>
    <x v="3"/>
    <n v="2017"/>
    <n v="42"/>
    <n v="2019"/>
    <x v="126"/>
    <x v="0"/>
    <x v="0"/>
    <m/>
    <s v="SSP"/>
    <n v="0.63636363636363635"/>
    <n v="0.5714285714285714"/>
    <x v="166"/>
  </r>
  <r>
    <s v="Segurança Pública"/>
    <s v="SSP - Secretaria de Estado da Segurança Pública"/>
    <x v="28"/>
    <s v="SSP"/>
    <s v="Secretaria de Estado da Segurança Pública"/>
    <x v="28"/>
    <n v="706"/>
    <x v="49"/>
    <s v="De Olho no Crime"/>
    <s v="Reduzir os índices de criminalidade, violência e desordem e aumentar a sensação de segurança do cidadão."/>
    <x v="166"/>
    <x v="0"/>
    <m/>
    <x v="3"/>
    <n v="2016"/>
    <n v="60"/>
    <n v="2019"/>
    <x v="127"/>
    <x v="0"/>
    <x v="0"/>
    <m/>
    <s v="SSP"/>
    <n v="0.967741935483871"/>
    <n v="3.3333333333333333E-2"/>
    <x v="167"/>
  </r>
  <r>
    <s v="Segurança Pública"/>
    <s v="SSP - Secretaria de Estado da Segurança Pública"/>
    <x v="28"/>
    <s v="SSP"/>
    <s v="Secretaria de Estado da Segurança Pública"/>
    <x v="28"/>
    <n v="707"/>
    <x v="50"/>
    <s v="Suporte Institucional Integrado"/>
    <s v="Garantir às instituições da segurança pública suporte às suas ações e uma gestão eficiente e integrada dos recursos disponíveis."/>
    <x v="167"/>
    <x v="0"/>
    <m/>
    <x v="3"/>
    <n v="2016"/>
    <n v="1"/>
    <n v="2019"/>
    <x v="40"/>
    <x v="0"/>
    <x v="0"/>
    <m/>
    <s v="SSP"/>
    <n v="0.1"/>
    <n v="9"/>
    <x v="168"/>
  </r>
  <r>
    <s v="Segurança Pública"/>
    <s v="SSP - Secretaria de Estado da Segurança Pública"/>
    <x v="28"/>
    <s v="SSP"/>
    <s v="Secretaria de Estado da Segurança Pública"/>
    <x v="28"/>
    <n v="708"/>
    <x v="51"/>
    <s v="Valorização do Servidor"/>
    <s v="Promover políticas de formação, capacitação, valorização profissional, atenção a saúde e a promoção social dos servidores da segurança pública."/>
    <x v="168"/>
    <x v="0"/>
    <s v="nº de bombeiros militares existentes/100 mil habitantes*"/>
    <x v="1"/>
    <n v="2016"/>
    <n v="35.53"/>
    <n v="2019"/>
    <x v="128"/>
    <x v="0"/>
    <x v="0"/>
    <m/>
    <s v="SSP"/>
    <n v="0.86658536585365853"/>
    <n v="0.1539544047283985"/>
    <x v="169"/>
  </r>
  <r>
    <s v="Segurança Pública"/>
    <s v="SSP - Secretaria de Estado da Segurança Pública"/>
    <x v="28"/>
    <s v="SSP"/>
    <s v="Secretaria de Estado da Segurança Pública"/>
    <x v="28"/>
    <n v="708"/>
    <x v="51"/>
    <s v="Valorização do Servidor"/>
    <s v="Promover políticas de formação, capacitação, valorização profissional, atenção a saúde e a promoção social dos servidores da segurança pública."/>
    <x v="169"/>
    <x v="0"/>
    <s v="nº de policiais civis existentes/100 mil habitantes*"/>
    <x v="1"/>
    <n v="2016"/>
    <n v="48.01"/>
    <n v="2019"/>
    <x v="68"/>
    <x v="0"/>
    <x v="0"/>
    <m/>
    <s v="SSP"/>
    <n v="0.87290909090909086"/>
    <n v="0.1455946677775464"/>
    <x v="170"/>
  </r>
  <r>
    <s v="Segurança Pública"/>
    <s v="SSP - Secretaria de Estado da Segurança Pública"/>
    <x v="28"/>
    <s v="SSP"/>
    <s v="Secretaria de Estado da Segurança Pública"/>
    <x v="28"/>
    <n v="708"/>
    <x v="51"/>
    <s v="Valorização do Servidor"/>
    <s v="Promover políticas de formação, capacitação, valorização profissional, atenção a saúde e a promoção social dos servidores da segurança pública."/>
    <x v="170"/>
    <x v="0"/>
    <s v="nº de policiais militares existentes/100 mil habitantes*"/>
    <x v="1"/>
    <n v="2016"/>
    <n v="150"/>
    <n v="2019"/>
    <x v="129"/>
    <x v="0"/>
    <x v="0"/>
    <m/>
    <s v="SSP"/>
    <n v="0.87209302325581395"/>
    <n v="0.14666666666666667"/>
    <x v="171"/>
  </r>
  <r>
    <s v="Segurança Pública"/>
    <s v="SSP - Secretaria de Estado da Segurança Pública"/>
    <x v="28"/>
    <s v="SSP"/>
    <s v="Secretaria de Estado da Segurança Pública"/>
    <x v="28"/>
    <n v="708"/>
    <x v="51"/>
    <s v="Valorização do Servidor"/>
    <s v="Promover políticas de formação, capacitação, valorização profissional, atenção a saúde e a promoção social dos servidores da segurança pública."/>
    <x v="171"/>
    <x v="0"/>
    <s v="nº de servidores do IGP existentes/100 mil habitantes*"/>
    <x v="1"/>
    <n v="2016"/>
    <n v="8.26"/>
    <n v="2019"/>
    <x v="98"/>
    <x v="0"/>
    <x v="0"/>
    <m/>
    <s v="SSP"/>
    <n v="0.9177777777777778"/>
    <n v="8.9588377723970977E-2"/>
    <x v="172"/>
  </r>
  <r>
    <s v="Segurança Pública"/>
    <s v="SSP - Secretaria de Estado da Segurança Pública"/>
    <x v="28"/>
    <s v="SSP"/>
    <s v="Secretaria de Estado da Segurança Pública"/>
    <x v="28"/>
    <n v="705"/>
    <x v="48"/>
    <s v="Segurança Cidadã"/>
    <s v="Prestar serviços de proteção à vida, ao patrimônio e o meio ambiente, e estabelecer parcerias e proximidade com o cidadão na construção da segurança pública. Garantir o acesso a informação e a emissão de documentos ao cidadão."/>
    <x v="172"/>
    <x v="0"/>
    <m/>
    <x v="0"/>
    <n v="2016"/>
    <n v="121800"/>
    <n v="2019"/>
    <x v="130"/>
    <x v="0"/>
    <x v="0"/>
    <m/>
    <s v="SSP"/>
    <n v="1.2428571428571429"/>
    <n v="-0.19540229885057472"/>
    <x v="173"/>
  </r>
  <r>
    <s v="Segurança Pública"/>
    <s v="SSP - Secretaria de Estado da Segurança Pública"/>
    <x v="28"/>
    <s v="SSP"/>
    <s v="Secretaria de Estado da Segurança Pública"/>
    <x v="28"/>
    <n v="705"/>
    <x v="48"/>
    <s v="Segurança Cidadã"/>
    <s v="Prestar serviços de proteção à vida, ao patrimônio e o meio ambiente, e estabelecer parcerias e proximidade com o cidadão na construção da segurança pública. Garantir o acesso a informação e a emissão de documentos ao cidadão."/>
    <x v="173"/>
    <x v="0"/>
    <m/>
    <x v="0"/>
    <n v="2016"/>
    <n v="7"/>
    <n v="2019"/>
    <x v="103"/>
    <x v="0"/>
    <x v="0"/>
    <m/>
    <s v="SSP"/>
    <n v="0.58333333333333337"/>
    <n v="0.7142857142857143"/>
    <x v="174"/>
  </r>
  <r>
    <s v="Segurança Pública"/>
    <s v="SSP - Secretaria de Estado da Segurança Pública"/>
    <x v="28"/>
    <s v="SSP"/>
    <s v="Secretaria de Estado da Segurança Pública"/>
    <x v="28"/>
    <n v="705"/>
    <x v="48"/>
    <s v="Segurança Cidadã"/>
    <s v="Prestar serviços de proteção à vida, ao patrimônio e o meio ambiente, e estabelecer parcerias e proximidade com o cidadão na construção da segurança pública. Garantir o acesso a informação e a emissão de documentos ao cidadão."/>
    <x v="174"/>
    <x v="0"/>
    <m/>
    <x v="0"/>
    <n v="2016"/>
    <n v="36"/>
    <n v="2019"/>
    <x v="128"/>
    <x v="0"/>
    <x v="0"/>
    <m/>
    <s v="SSP"/>
    <n v="0.87804878048780488"/>
    <n v="0.1388888888888889"/>
    <x v="175"/>
  </r>
  <r>
    <s v="Segurança Pública"/>
    <s v="SSP - Secretaria de Estado da Segurança Pública"/>
    <x v="28"/>
    <s v="SSP"/>
    <s v="Secretaria de Estado da Segurança Pública"/>
    <x v="28"/>
    <n v="705"/>
    <x v="48"/>
    <s v="Segurança Cidadã"/>
    <s v="Prestar serviços de proteção à vida, ao patrimônio e o meio ambiente, e estabelecer parcerias e proximidade com o cidadão na construção da segurança pública. Garantir o acesso a informação e a emissão de documentos ao cidadão."/>
    <x v="175"/>
    <x v="0"/>
    <m/>
    <x v="0"/>
    <n v="2016"/>
    <n v="42888"/>
    <n v="2019"/>
    <x v="131"/>
    <x v="0"/>
    <x v="0"/>
    <m/>
    <s v="SSP"/>
    <n v="0.99739534883720926"/>
    <n v="2.6114530871106136E-3"/>
    <x v="176"/>
  </r>
  <r>
    <s v="Segurança Pública"/>
    <s v="SSP - Secretaria de Estado da Segurança Pública"/>
    <x v="28"/>
    <s v="SSP"/>
    <s v="Secretaria de Estado da Segurança Pública"/>
    <x v="28"/>
    <n v="705"/>
    <x v="48"/>
    <s v="Segurança Cidadã"/>
    <s v="Prestar serviços de proteção à vida, ao patrimônio e o meio ambiente, e estabelecer parcerias e proximidade com o cidadão na construção da segurança pública. Garantir o acesso a informação e a emissão de documentos ao cidadão."/>
    <x v="176"/>
    <x v="0"/>
    <m/>
    <x v="0"/>
    <n v="2017"/>
    <n v="436317"/>
    <n v="2019"/>
    <x v="132"/>
    <x v="0"/>
    <x v="0"/>
    <m/>
    <s v="SSP"/>
    <n v="0.90899375000000004"/>
    <n v="0.10011757506583516"/>
    <x v="177"/>
  </r>
  <r>
    <s v="Segurança Pública"/>
    <s v="SSP - Secretaria de Estado da Segurança Pública"/>
    <x v="28"/>
    <s v="SSP"/>
    <s v="Secretaria de Estado da Segurança Pública"/>
    <x v="28"/>
    <n v="705"/>
    <x v="48"/>
    <s v="Segurança Cidadã"/>
    <s v="Prestar serviços de proteção à vida, ao patrimônio e o meio ambiente, e estabelecer parcerias e proximidade com o cidadão na construção da segurança pública. Garantir o acesso a informação e a emissão de documentos ao cidadão."/>
    <x v="177"/>
    <x v="0"/>
    <m/>
    <x v="0"/>
    <n v="2017"/>
    <n v="10088"/>
    <n v="2019"/>
    <x v="3"/>
    <x v="0"/>
    <x v="0"/>
    <m/>
    <s v="SSP"/>
    <n v="0.91709090909090907"/>
    <n v="9.0404440919904835E-2"/>
    <x v="178"/>
  </r>
  <r>
    <s v="Segurança Pública"/>
    <s v="SSP - Secretaria de Estado da Segurança Pública"/>
    <x v="28"/>
    <s v="SSP"/>
    <s v="Secretaria de Estado da Segurança Pública"/>
    <x v="28"/>
    <n v="705"/>
    <x v="48"/>
    <s v="Segurança Cidadã"/>
    <s v="Prestar serviços de proteção à vida, ao patrimônio e o meio ambiente, e estabelecer parcerias e proximidade com o cidadão na construção da segurança pública. Garantir o acesso a informação e a emissão de documentos ao cidadão."/>
    <x v="178"/>
    <x v="0"/>
    <m/>
    <x v="0"/>
    <n v="2017"/>
    <n v="142274"/>
    <n v="2019"/>
    <x v="133"/>
    <x v="0"/>
    <x v="0"/>
    <m/>
    <s v="SSP"/>
    <n v="0.98801388888888886"/>
    <n v="1.2131520868183927E-2"/>
    <x v="179"/>
  </r>
  <r>
    <s v="Segurança Pública"/>
    <s v="SSP - Secretaria de Estado da Segurança Pública"/>
    <x v="28"/>
    <s v="SSP"/>
    <s v="Secretaria de Estado da Segurança Pública"/>
    <x v="28"/>
    <n v="705"/>
    <x v="48"/>
    <s v="Segurança Cidadã"/>
    <s v="Prestar serviços de proteção à vida, ao patrimônio e o meio ambiente, e estabelecer parcerias e proximidade com o cidadão na construção da segurança pública. Garantir o acesso a informação e a emissão de documentos ao cidadão."/>
    <x v="179"/>
    <x v="0"/>
    <m/>
    <x v="0"/>
    <n v="2017"/>
    <n v="151471"/>
    <n v="2019"/>
    <x v="134"/>
    <x v="0"/>
    <x v="0"/>
    <m/>
    <s v="SSP"/>
    <n v="0.99000653594771237"/>
    <n v="1.009434149111051E-2"/>
    <x v="180"/>
  </r>
  <r>
    <s v="Segurança Pública"/>
    <s v="SSP - Secretaria de Estado da Segurança Pública"/>
    <x v="28"/>
    <s v="SSP"/>
    <s v="Secretaria de Estado da Segurança Pública"/>
    <x v="28"/>
    <n v="706"/>
    <x v="49"/>
    <s v="De Olho no Crime"/>
    <s v="Reduzir os índices de criminalidade, violência e desordem e aumentar a sensação de segurança do cidadão."/>
    <x v="180"/>
    <x v="0"/>
    <m/>
    <x v="0"/>
    <n v="2016"/>
    <n v="4107"/>
    <n v="2019"/>
    <x v="124"/>
    <x v="0"/>
    <x v="0"/>
    <m/>
    <s v="SSP"/>
    <n v="0.74672727272727268"/>
    <n v="0.33917701485269053"/>
    <x v="181"/>
  </r>
  <r>
    <s v="Segurança Pública"/>
    <s v="SSP - Secretaria de Estado da Segurança Pública"/>
    <x v="28"/>
    <s v="SSP"/>
    <s v="Secretaria de Estado da Segurança Pública"/>
    <x v="28"/>
    <n v="708"/>
    <x v="51"/>
    <s v="Valorização do Servidor"/>
    <s v="Promover políticas de formação, capacitação, valorização profissional, atenção a saúde e a promoção social dos servidores da segurança pública."/>
    <x v="181"/>
    <x v="0"/>
    <s v="Policiais submetidos a cursos"/>
    <x v="0"/>
    <n v="2016"/>
    <n v="5810"/>
    <n v="2019"/>
    <x v="135"/>
    <x v="0"/>
    <x v="0"/>
    <m/>
    <s v="SSP"/>
    <n v="0.90105459057071957"/>
    <n v="0.10981067125645438"/>
    <x v="182"/>
  </r>
  <r>
    <s v="Tursimo, Cultura e Esporte"/>
    <s v="SOL - Secretaria de Estado de Turismo, Cultura e Esporte"/>
    <x v="29"/>
    <s v="SOL"/>
    <s v="Secretaria de Estado de Turismo, Cultura e Esporte"/>
    <x v="29"/>
    <n v="650"/>
    <x v="52"/>
    <s v="Desenvolvimento e Fortalecimento do Esporte e do Lazer"/>
    <s v="Fomentar o desenvolvimento das atividades esportivas em todas as regiões do estado."/>
    <x v="182"/>
    <x v="0"/>
    <s v="{[(Taxa de crescimento do município X peso) + (Taxa de Crescimento de Projetos Aprovados X Peso) + (Taxa de Valor Pago X Peso)] X 100} Obs. O valor total do peso deve ser igual a 1."/>
    <x v="3"/>
    <n v="2016"/>
    <n v="0"/>
    <n v="2019"/>
    <x v="136"/>
    <x v="0"/>
    <x v="0"/>
    <m/>
    <s v="SIGEF/SOL"/>
    <n v="0"/>
    <n v="0"/>
    <x v="183"/>
  </r>
  <r>
    <s v="Tursimo, Cultura e Esporte"/>
    <s v="SOL - Secretaria de Estado de Turismo, Cultura e Esporte"/>
    <x v="29"/>
    <s v="SOL"/>
    <s v="Secretaria de Estado de Turismo, Cultura e Esporte"/>
    <x v="29"/>
    <n v="650"/>
    <x v="52"/>
    <s v="Desenvolvimento e Fortalecimento do Esporte e do Lazer"/>
    <s v="Fomentar o desenvolvimento das atividades esportivas em todas as regiões do estado."/>
    <x v="183"/>
    <x v="0"/>
    <s v="[(Total gasto na referência – o total da meta)/total gasto na referência = taxa de crescimento]"/>
    <x v="3"/>
    <n v="2015"/>
    <n v="0"/>
    <n v="2019"/>
    <x v="137"/>
    <x v="0"/>
    <x v="0"/>
    <m/>
    <s v="SIGEF/SOL"/>
    <n v="0"/>
    <n v="0"/>
    <x v="184"/>
  </r>
  <r>
    <s v="Tursimo, Cultura e Esporte"/>
    <s v="SOL - Secretaria de Estado de Turismo, Cultura e Esporte"/>
    <x v="29"/>
    <s v="SOL"/>
    <s v="Secretaria de Estado de Turismo, Cultura e Esporte"/>
    <x v="29"/>
    <n v="650"/>
    <x v="52"/>
    <s v="Desenvolvimento e Fortalecimento do Esporte e do Lazer"/>
    <s v="Fomentar o desenvolvimento das atividades esportivas em todas as regiões do estado."/>
    <x v="184"/>
    <x v="0"/>
    <m/>
    <x v="3"/>
    <n v="2016"/>
    <n v="0"/>
    <n v="2019"/>
    <x v="45"/>
    <x v="0"/>
    <x v="0"/>
    <m/>
    <s v="FESPORTE"/>
    <n v="0"/>
    <n v="0"/>
    <x v="185"/>
  </r>
  <r>
    <s v="Tursimo, Cultura e Esporte"/>
    <s v="SOL - Secretaria de Estado de Turismo, Cultura e Esporte"/>
    <x v="29"/>
    <s v="SOL"/>
    <s v="Secretaria de Estado de Turismo, Cultura e Esporte"/>
    <x v="29"/>
    <n v="660"/>
    <x v="53"/>
    <s v="Pró-Cultura"/>
    <s v="Promover o acesso, o desenvolvimento e a preservação de bens e das manifestações artísticas e culturais em todas as regiões do Estado."/>
    <x v="185"/>
    <x v="0"/>
    <m/>
    <x v="3"/>
    <n v="2016"/>
    <n v="40"/>
    <n v="2019"/>
    <x v="137"/>
    <x v="0"/>
    <x v="0"/>
    <m/>
    <s v="FECAM/SIDEMS"/>
    <n v="0.85106382978723405"/>
    <n v="0.17499999999999999"/>
    <x v="186"/>
  </r>
  <r>
    <s v="Tursimo, Cultura e Esporte"/>
    <s v="SOL - Secretaria de Estado de Turismo, Cultura e Esporte"/>
    <x v="29"/>
    <s v="SOL"/>
    <s v="Secretaria de Estado de Turismo, Cultura e Esporte"/>
    <x v="29"/>
    <n v="660"/>
    <x v="53"/>
    <s v="Pró-Cultura"/>
    <s v="Promover o acesso, o desenvolvimento e a preservação de bens e das manifestações artísticas e culturais em todas as regiões do Estado."/>
    <x v="186"/>
    <x v="0"/>
    <m/>
    <x v="3"/>
    <n v="2016"/>
    <n v="21"/>
    <n v="2019"/>
    <x v="138"/>
    <x v="0"/>
    <x v="0"/>
    <m/>
    <s v="FECAM/SIDEMS"/>
    <n v="0.75"/>
    <n v="0.33333333333333331"/>
    <x v="187"/>
  </r>
  <r>
    <s v="Tursimo, Cultura e Esporte"/>
    <s v="SOL - Secretaria de Estado de Turismo, Cultura e Esporte"/>
    <x v="29"/>
    <s v="SOL"/>
    <s v="Secretaria de Estado de Turismo, Cultura e Esporte"/>
    <x v="29"/>
    <n v="660"/>
    <x v="53"/>
    <s v="Pró-Cultura"/>
    <s v="Promover o acesso, o desenvolvimento e a preservação de bens e das manifestações artísticas e culturais em todas as regiões do Estado."/>
    <x v="187"/>
    <x v="0"/>
    <m/>
    <x v="3"/>
    <n v="2016"/>
    <n v="26"/>
    <n v="2019"/>
    <x v="139"/>
    <x v="0"/>
    <x v="0"/>
    <m/>
    <s v="FECAM/SIDEMS"/>
    <n v="0.89655172413793105"/>
    <n v="0.11538461538461539"/>
    <x v="188"/>
  </r>
  <r>
    <s v="Tursimo, Cultura e Esporte"/>
    <s v="SOL - Secretaria de Estado de Turismo, Cultura e Esporte"/>
    <x v="29"/>
    <s v="SOL"/>
    <s v="Secretaria de Estado de Turismo, Cultura e Esporte"/>
    <x v="29"/>
    <n v="660"/>
    <x v="53"/>
    <s v="Pró-Cultura"/>
    <s v="Promover o acesso, o desenvolvimento e a preservação de bens e das manifestações artísticas e culturais em todas as regiões do Estado."/>
    <x v="188"/>
    <x v="0"/>
    <m/>
    <x v="3"/>
    <n v="2016"/>
    <n v="27"/>
    <n v="2019"/>
    <x v="140"/>
    <x v="0"/>
    <x v="0"/>
    <m/>
    <s v="FECAM/SIDEMS"/>
    <n v="0.79411764705882348"/>
    <n v="0.25925925925925924"/>
    <x v="189"/>
  </r>
  <r>
    <s v="Tursimo, Cultura e Esporte"/>
    <s v="SOL - Secretaria de Estado de Turismo, Cultura e Esporte"/>
    <x v="29"/>
    <s v="SOL"/>
    <s v="Secretaria de Estado de Turismo, Cultura e Esporte"/>
    <x v="29"/>
    <n v="650"/>
    <x v="52"/>
    <s v="Desenvolvimento e Fortalecimento do Esporte e do Lazer"/>
    <s v="Fomentar o desenvolvimento das atividades esportivas em todas as regiões do estado."/>
    <x v="189"/>
    <x v="0"/>
    <s v="(Rendimento/Educacional/Participação)"/>
    <x v="4"/>
    <n v="2016"/>
    <n v="77.12"/>
    <n v="2019"/>
    <x v="141"/>
    <x v="0"/>
    <x v="0"/>
    <m/>
    <s v="FESPORTE"/>
    <n v="0.87407911141335148"/>
    <n v="0.14406120331950206"/>
    <x v="190"/>
  </r>
  <r>
    <s v="Tursimo, Cultura e Esporte"/>
    <s v="SOL - Secretaria de Estado de Turismo, Cultura e Esporte"/>
    <x v="29"/>
    <s v="SOL"/>
    <s v="Secretaria de Estado de Turismo, Cultura e Esporte"/>
    <x v="29"/>
    <n v="640"/>
    <x v="54"/>
    <s v="Promoção do Turismo Catarinense"/>
    <s v="Fomentar o desenvolvimento das atividades turísticas em todas as regiões do estado."/>
    <x v="190"/>
    <x v="0"/>
    <m/>
    <x v="0"/>
    <n v="2015"/>
    <n v="92479"/>
    <n v="2019"/>
    <x v="142"/>
    <x v="0"/>
    <x v="0"/>
    <m/>
    <s v="IPEA/RAIS"/>
    <n v="0.92592592592592582"/>
    <n v="8.0000000000000071E-2"/>
    <x v="191"/>
  </r>
  <r>
    <s v="Tursimo, Cultura e Esporte"/>
    <s v="SOL - Secretaria de Estado de Turismo, Cultura e Esporte"/>
    <x v="29"/>
    <s v="SOL"/>
    <s v="Secretaria de Estado de Turismo, Cultura e Esporte"/>
    <x v="29"/>
    <n v="640"/>
    <x v="54"/>
    <s v="Promoção do Turismo Catarinense"/>
    <s v="Fomentar o desenvolvimento das atividades turísticas em todas as regiões do estado."/>
    <x v="191"/>
    <x v="0"/>
    <m/>
    <x v="0"/>
    <n v="2014"/>
    <n v="39962"/>
    <n v="2019"/>
    <x v="143"/>
    <x v="0"/>
    <x v="0"/>
    <m/>
    <s v="CEMPRE/IBGE"/>
    <n v="0.83333333333333326"/>
    <n v="0.20000000000000004"/>
    <x v="192"/>
  </r>
  <r>
    <s v="Tursimo, Cultura e Esporte"/>
    <s v="SOL - Secretaria de Estado de Turismo, Cultura e Esporte"/>
    <x v="29"/>
    <s v="SOL"/>
    <s v="Secretaria de Estado de Turismo, Cultura e Esporte"/>
    <x v="29"/>
    <n v="640"/>
    <x v="54"/>
    <s v="Promoção do Turismo Catarinense"/>
    <s v="Fomentar o desenvolvimento das atividades turísticas em todas as regiões do estado."/>
    <x v="192"/>
    <x v="0"/>
    <m/>
    <x v="0"/>
    <n v="2017"/>
    <n v="158815"/>
    <n v="2019"/>
    <x v="144"/>
    <x v="0"/>
    <x v="0"/>
    <m/>
    <s v="DPF/SC"/>
    <n v="0.73529411764705888"/>
    <n v="0.36"/>
    <x v="193"/>
  </r>
  <r>
    <s v="Tursimo, Cultura e Esporte"/>
    <s v="SOL - Secretaria de Estado de Turismo, Cultura e Esporte"/>
    <x v="29"/>
    <s v="SOL"/>
    <s v="Secretaria de Estado de Turismo, Cultura e Esporte"/>
    <x v="29"/>
    <n v="640"/>
    <x v="54"/>
    <s v="Promoção do Turismo Catarinense"/>
    <s v="Fomentar o desenvolvimento das atividades turísticas em todas as regiões do estado."/>
    <x v="193"/>
    <x v="0"/>
    <m/>
    <x v="0"/>
    <n v="2016"/>
    <n v="5523304"/>
    <n v="2019"/>
    <x v="145"/>
    <x v="0"/>
    <x v="0"/>
    <m/>
    <s v="Infraero"/>
    <n v="0.94339622641509435"/>
    <n v="6.0000000000000039E-2"/>
    <x v="194"/>
  </r>
  <r>
    <s v="Tursimo, Cultura e Esporte"/>
    <s v="SOL - Secretaria de Estado de Turismo, Cultura e Esporte"/>
    <x v="29"/>
    <s v="SOL"/>
    <s v="Secretaria de Estado de Turismo, Cultura e Esporte"/>
    <x v="29"/>
    <n v="640"/>
    <x v="54"/>
    <s v="Promoção do Turismo Catarinense"/>
    <s v="Fomentar o desenvolvimento das atividades turísticas em todas as regiões do estado."/>
    <x v="194"/>
    <x v="0"/>
    <m/>
    <x v="0"/>
    <n v="2016"/>
    <n v="2073"/>
    <n v="2019"/>
    <x v="146"/>
    <x v="0"/>
    <x v="0"/>
    <m/>
    <s v="Mtur/Cadastur/SOL"/>
    <n v="0.71433494141971055"/>
    <n v="0.39990352146647373"/>
    <x v="195"/>
  </r>
  <r>
    <s v="Tursimo, Cultura e Esporte"/>
    <s v="SOL - Secretaria de Estado de Turismo, Cultura e Esporte"/>
    <x v="29"/>
    <s v="SOL"/>
    <s v="Secretaria de Estado de Turismo, Cultura e Esporte"/>
    <x v="29"/>
    <n v="650"/>
    <x v="52"/>
    <s v="Desenvolvimento e Fortalecimento do Esporte e do Lazer"/>
    <s v="Fomentar o desenvolvimento das atividades esportivas em todas as regiões do estado."/>
    <x v="195"/>
    <x v="0"/>
    <m/>
    <x v="0"/>
    <n v="2016"/>
    <n v="52"/>
    <n v="2019"/>
    <x v="147"/>
    <x v="0"/>
    <x v="0"/>
    <m/>
    <s v="IBGE/SOL"/>
    <n v="0.69333333333333336"/>
    <n v="0.44230769230769229"/>
    <x v="196"/>
  </r>
  <r>
    <s v="Tursimo, Cultura e Esporte"/>
    <s v="SOL - Secretaria de Estado de Turismo, Cultura e Esporte"/>
    <x v="29"/>
    <s v="SOL"/>
    <s v="Secretaria de Estado de Turismo, Cultura e Esporte"/>
    <x v="29"/>
    <n v="650"/>
    <x v="52"/>
    <s v="Desenvolvimento e Fortalecimento do Esporte e do Lazer"/>
    <s v="Fomentar o desenvolvimento das atividades esportivas em todas as regiões do estado."/>
    <x v="196"/>
    <x v="0"/>
    <m/>
    <x v="0"/>
    <n v="2016"/>
    <n v="19"/>
    <n v="2019"/>
    <x v="57"/>
    <x v="0"/>
    <x v="0"/>
    <m/>
    <s v="IBGE/SOL"/>
    <n v="0.79166666666666663"/>
    <n v="0.26315789473684209"/>
    <x v="197"/>
  </r>
  <r>
    <s v="Tursimo, Cultura e Esporte"/>
    <s v="SOL - Secretaria de Estado de Turismo, Cultura e Esporte"/>
    <x v="29"/>
    <s v="SOL"/>
    <s v="Secretaria de Estado de Turismo, Cultura e Esporte"/>
    <x v="29"/>
    <n v="650"/>
    <x v="52"/>
    <s v="Desenvolvimento e Fortalecimento do Esporte e do Lazer"/>
    <s v="Fomentar o desenvolvimento das atividades esportivas em todas as regiões do estado."/>
    <x v="197"/>
    <x v="0"/>
    <m/>
    <x v="0"/>
    <n v="2016"/>
    <n v="987"/>
    <n v="2019"/>
    <x v="148"/>
    <x v="0"/>
    <x v="0"/>
    <m/>
    <s v="FESPORTE"/>
    <n v="0.90883977900552482"/>
    <n v="0.10030395136778116"/>
    <x v="198"/>
  </r>
  <r>
    <s v="Assistencia Social, Habitação e Trabalho"/>
    <s v="SST - Secretaria de Estado da Assistência Social"/>
    <x v="4"/>
    <s v="SST"/>
    <s v="Secretaria de Estado da Assistência Social"/>
    <x v="4"/>
    <n v="550"/>
    <x v="55"/>
    <s v="Comer Bem SC"/>
    <s v="Contribuir para a melhoria da segurança alimentar e nutricional."/>
    <x v="198"/>
    <x v="1"/>
    <m/>
    <x v="3"/>
    <n v="2017"/>
    <n v="1.1599999999999999"/>
    <n v="2019"/>
    <x v="149"/>
    <x v="0"/>
    <x v="0"/>
    <m/>
    <s v="Mapa Insan – MDS"/>
    <n v="0.86206896551724144"/>
    <n v="0.15999999999999992"/>
    <x v="199"/>
  </r>
  <r>
    <s v="Assistencia Social, Habitação e Trabalho"/>
    <s v="SST - Secretaria de Estado da Assistência Social"/>
    <x v="4"/>
    <s v="SST"/>
    <s v="Secretaria de Estado da Assistência Social"/>
    <x v="4"/>
    <n v="540"/>
    <x v="56"/>
    <s v="Nova Casa"/>
    <s v="Fomentar o acesso a condições dignas de moradia."/>
    <x v="199"/>
    <x v="1"/>
    <m/>
    <x v="0"/>
    <n v="2016"/>
    <n v="167008"/>
    <n v="2019"/>
    <x v="150"/>
    <x v="0"/>
    <x v="0"/>
    <m/>
    <s v="Fundação João Pinheiro"/>
    <n v="0.89999281471546277"/>
    <n v="0.11111998190358335"/>
    <x v="200"/>
  </r>
  <r>
    <s v="Assistencia Social, Habitação e Trabalho"/>
    <s v="SST - Secretaria de Estado da Assistência Social"/>
    <x v="4"/>
    <s v="SST"/>
    <s v="Secretaria de Estado da Assistência Social"/>
    <x v="4"/>
    <n v="540"/>
    <x v="56"/>
    <s v="Nova Casa"/>
    <s v="Fomentar o acesso a condições dignas de moradia."/>
    <x v="200"/>
    <x v="1"/>
    <m/>
    <x v="0"/>
    <n v="2016"/>
    <n v="13000"/>
    <n v="2019"/>
    <x v="151"/>
    <x v="0"/>
    <x v="0"/>
    <m/>
    <s v="Fundação João Pinheiro"/>
    <n v="0.9"/>
    <n v="0.1111111111111111"/>
    <x v="201"/>
  </r>
  <r>
    <s v="Assistencia Social, Habitação e Trabalho"/>
    <s v="SST - Secretaria de Estado da Assistência Social"/>
    <x v="4"/>
    <s v="SST"/>
    <s v="Secretaria de Estado da Assistência Social"/>
    <x v="4"/>
    <n v="540"/>
    <x v="56"/>
    <s v="Nova Casa"/>
    <s v="Fomentar o acesso a condições dignas de moradia."/>
    <x v="201"/>
    <x v="1"/>
    <m/>
    <x v="0"/>
    <n v="2016"/>
    <n v="118749"/>
    <n v="2019"/>
    <x v="152"/>
    <x v="0"/>
    <x v="0"/>
    <m/>
    <s v="Fundação João Pinheiro"/>
    <n v="0.8999991578876454"/>
    <n v="0.11111215075696615"/>
    <x v="202"/>
  </r>
  <r>
    <s v="Direitos Sociais, Justiça e Cidadania"/>
    <s v="SJC - Secretaria de Estado de Justiça e Cidadania"/>
    <x v="12"/>
    <s v="SJC"/>
    <s v="Secretaria de Estado de Justiça e Cidadania"/>
    <x v="12"/>
    <n v="760"/>
    <x v="19"/>
    <s v="Ressocialização dos Apenados e Adolescentes em conflito com a Lei"/>
    <s v="Desenvolver ações de educação, profissionalização, trabalho, saúde e assistência social que auxiliem na reintegração à sociedade do apenado e adolescente em conflito com a Lei."/>
    <x v="202"/>
    <x v="1"/>
    <m/>
    <x v="1"/>
    <n v="2017"/>
    <n v="70"/>
    <n v="2019"/>
    <x v="106"/>
    <x v="0"/>
    <x v="0"/>
    <m/>
    <s v="SJC"/>
    <n v="0.9285714285714286"/>
    <n v="1"/>
    <x v="203"/>
  </r>
  <r>
    <s v="Direitos Sociais, Justiça e Cidadania"/>
    <s v="SJC - Secretaria de Estado de Justiça e Cidadania"/>
    <x v="12"/>
    <s v="SJC"/>
    <s v="Secretaria de Estado de Justiça e Cidadania"/>
    <x v="12"/>
    <n v="750"/>
    <x v="20"/>
    <s v="Expansão e Modernização do Sistema Prisional e Socioeducativo"/>
    <s v="Reduzir o déficit de vagas no sistema prisional e socioeducativo e aperfeiçoar a segurança através de investimentos na construção e reforma de instalações físicas, aquisição e instalação de equipamentos e aquisição de viaturas."/>
    <x v="203"/>
    <x v="1"/>
    <m/>
    <x v="1"/>
    <n v="2017"/>
    <n v="130"/>
    <n v="2019"/>
    <x v="34"/>
    <x v="0"/>
    <x v="0"/>
    <m/>
    <s v="SJC"/>
    <n v="0.92307692307692313"/>
    <n v="1"/>
    <x v="204"/>
  </r>
  <r>
    <s v="Direitos Sociais, Justiça e Cidadania"/>
    <s v="SJC - Secretaria de Estado de Justiça e Cidadania"/>
    <x v="12"/>
    <s v="SJC"/>
    <s v="Secretaria de Estado de Justiça e Cidadania"/>
    <x v="12"/>
    <n v="750"/>
    <x v="20"/>
    <s v="Expansão e Modernização do Sistema Prisional e Socioeducativo"/>
    <s v="Reduzir o déficit de vagas no sistema prisional e socioeducativo e aperfeiçoar a segurança através de investimentos na construção e reforma de instalações físicas, aquisição e instalação de equipamentos e aquisição de viaturas."/>
    <x v="204"/>
    <x v="1"/>
    <m/>
    <x v="1"/>
    <n v="2017"/>
    <n v="69"/>
    <n v="2019"/>
    <x v="153"/>
    <x v="0"/>
    <x v="0"/>
    <m/>
    <s v="SJC"/>
    <n v="1.1594202898550725"/>
    <n v="1"/>
    <x v="205"/>
  </r>
  <r>
    <s v="Direitos Sociais, Justiça e Cidadania"/>
    <s v="SJC - Secretaria de Estado de Justiça e Cidadania"/>
    <x v="12"/>
    <s v="SJC"/>
    <s v="Secretaria de Estado de Justiça e Cidadania"/>
    <x v="12"/>
    <n v="750"/>
    <x v="20"/>
    <s v="Expansão e Modernização do Sistema Prisional e Socioeducativo"/>
    <s v="Reduzir o déficit de vagas no sistema prisional e socioeducativo e aperfeiçoar a segurança através de investimentos na construção e reforma de instalações físicas, aquisição e instalação de equipamentos e aquisição de viaturas."/>
    <x v="205"/>
    <x v="1"/>
    <m/>
    <x v="0"/>
    <n v="2017"/>
    <n v="200"/>
    <n v="2019"/>
    <x v="19"/>
    <x v="0"/>
    <x v="0"/>
    <m/>
    <s v="SJC"/>
    <n v="0.5"/>
    <n v="1"/>
    <x v="206"/>
  </r>
  <r>
    <s v="Direitos Sociais, Justiça e Cidadania"/>
    <s v="SJC - Secretaria de Estado de Justiça e Cidadania"/>
    <x v="12"/>
    <s v="SJC"/>
    <s v="Secretaria de Estado de Justiça e Cidadania"/>
    <x v="12"/>
    <n v="750"/>
    <x v="20"/>
    <s v="Expansão e Modernização do Sistema Prisional e Socioeducativo"/>
    <s v="Reduzir o déficit de vagas no sistema prisional e socioeducativo e aperfeiçoar a segurança através de investimentos na construção e reforma de instalações físicas, aquisição e instalação de equipamentos e aquisição de viaturas."/>
    <x v="206"/>
    <x v="1"/>
    <m/>
    <x v="0"/>
    <n v="2017"/>
    <n v="4716"/>
    <n v="2019"/>
    <x v="154"/>
    <x v="0"/>
    <x v="0"/>
    <m/>
    <s v="SJC"/>
    <n v="0.69571670907548766"/>
    <n v="1"/>
    <x v="207"/>
  </r>
  <r>
    <s v="Direitos Sociais, Justiça e Cidadania"/>
    <s v="SJC - Secretaria de Estado de Justiça e Cidadania"/>
    <x v="12"/>
    <s v="SJC"/>
    <s v="Secretaria de Estado de Justiça e Cidadania"/>
    <x v="12"/>
    <n v="740"/>
    <x v="21"/>
    <s v="Gestão do Sistema Prisional e Socioeducativo"/>
    <s v="Aperfeiçoar a gestão das unidades prisionais visando reduzir os custos e aumentar os investimentos, melhorando assim, a qualidade dos serviços e aumentando o número de apenados e adolescentes trabalhando, estudando e reintegrados à sociedade."/>
    <x v="207"/>
    <x v="1"/>
    <m/>
    <x v="4"/>
    <n v="2017"/>
    <n v="28000"/>
    <n v="2019"/>
    <x v="155"/>
    <x v="0"/>
    <x v="0"/>
    <m/>
    <s v="SJC"/>
    <n v="1"/>
    <n v="1"/>
    <x v="208"/>
  </r>
  <r>
    <s v="Educação"/>
    <s v="SED - Secretaria de Estado da Educação"/>
    <x v="13"/>
    <s v="SED"/>
    <s v="Secretaria de Estado da Educação"/>
    <x v="13"/>
    <n v="610"/>
    <x v="22"/>
    <s v="Educação Básica com Qualidade e Equidade"/>
    <s v="Oferecer educação básica com qualidade e equidade para todos os cidadãos catarinenses, assegurando o direito à aprendizagem neste nível de ensino, em idade adequada, promovendo a melhoria dos indicadores educacionais da rede estadual."/>
    <x v="208"/>
    <x v="1"/>
    <m/>
    <x v="3"/>
    <n v="2016"/>
    <n v="41.3"/>
    <n v="2019"/>
    <x v="64"/>
    <x v="0"/>
    <x v="0"/>
    <m/>
    <s v="INEP"/>
    <n v="0.6295399515738499"/>
    <n v="0.58846153846153837"/>
    <x v="209"/>
  </r>
  <r>
    <s v="Educação"/>
    <s v="SED - Secretaria de Estado da Educação"/>
    <x v="13"/>
    <s v="SED"/>
    <s v="Secretaria de Estado da Educação"/>
    <x v="13"/>
    <n v="610"/>
    <x v="22"/>
    <s v="Educação Básica com Qualidade e Equidade"/>
    <s v="Oferecer educação básica com qualidade e equidade para todos os cidadãos catarinenses, assegurando o direito à aprendizagem neste nível de ensino, em idade adequada, promovendo a melhoria dos indicadores educacionais da rede estadual."/>
    <x v="209"/>
    <x v="1"/>
    <m/>
    <x v="3"/>
    <n v="2016"/>
    <n v="17.8"/>
    <n v="2019"/>
    <x v="156"/>
    <x v="0"/>
    <x v="0"/>
    <m/>
    <s v="INEP"/>
    <n v="0.54494382022471899"/>
    <n v="0.83505154639175283"/>
    <x v="210"/>
  </r>
  <r>
    <s v="Educação"/>
    <s v="SED - Secretaria de Estado da Educação"/>
    <x v="13"/>
    <s v="SED"/>
    <s v="Secretaria de Estado da Educação"/>
    <x v="13"/>
    <n v="610"/>
    <x v="22"/>
    <s v="Educação Básica com Qualidade e Equidade"/>
    <s v="Oferecer educação básica com qualidade e equidade para todos os cidadãos catarinenses, assegurando o direito à aprendizagem neste nível de ensino, em idade adequada, promovendo a melhoria dos indicadores educacionais da rede estadual."/>
    <x v="210"/>
    <x v="1"/>
    <m/>
    <x v="3"/>
    <n v="2016"/>
    <n v="12.02"/>
    <n v="2019"/>
    <x v="157"/>
    <x v="0"/>
    <x v="0"/>
    <m/>
    <s v="INEP"/>
    <n v="0.60732113144758737"/>
    <n v="0.64657534246575343"/>
    <x v="211"/>
  </r>
  <r>
    <s v="Educação"/>
    <s v="SED - Secretaria de Estado da Educação"/>
    <x v="13"/>
    <s v="SED"/>
    <s v="Secretaria de Estado da Educação"/>
    <x v="13"/>
    <n v="610"/>
    <x v="22"/>
    <s v="Educação Básica com Qualidade e Equidade"/>
    <s v="Oferecer educação básica com qualidade e equidade para todos os cidadãos catarinenses, assegurando o direito à aprendizagem neste nível de ensino, em idade adequada, promovendo a melhoria dos indicadores educacionais da rede estadual."/>
    <x v="211"/>
    <x v="1"/>
    <m/>
    <x v="3"/>
    <n v="2016"/>
    <n v="0.7"/>
    <n v="2019"/>
    <x v="158"/>
    <x v="0"/>
    <x v="0"/>
    <m/>
    <s v="INEP"/>
    <n v="0.57142857142857151"/>
    <n v="0.74999999999999978"/>
    <x v="212"/>
  </r>
  <r>
    <s v="Educação"/>
    <s v="SED - Secretaria de Estado da Educação"/>
    <x v="13"/>
    <s v="SED"/>
    <s v="Secretaria de Estado da Educação"/>
    <x v="13"/>
    <n v="610"/>
    <x v="22"/>
    <s v="Educação Básica com Qualidade e Equidade"/>
    <s v="Oferecer educação básica com qualidade e equidade para todos os cidadãos catarinenses, assegurando o direito à aprendizagem neste nível de ensino, em idade adequada, promovendo a melhoria dos indicadores educacionais da rede estadual."/>
    <x v="212"/>
    <x v="1"/>
    <m/>
    <x v="3"/>
    <n v="2016"/>
    <n v="7.1"/>
    <n v="2019"/>
    <x v="11"/>
    <x v="0"/>
    <x v="0"/>
    <m/>
    <s v="INEP"/>
    <n v="0.56338028169014087"/>
    <n v="0.77499999999999991"/>
    <x v="213"/>
  </r>
  <r>
    <s v="Educação"/>
    <s v="SED - Secretaria de Estado da Educação"/>
    <x v="13"/>
    <s v="SED"/>
    <s v="Secretaria de Estado da Educação"/>
    <x v="13"/>
    <n v="610"/>
    <x v="22"/>
    <s v="Educação Básica com Qualidade e Equidade"/>
    <s v="Oferecer educação básica com qualidade e equidade para todos os cidadãos catarinenses, assegurando o direito à aprendizagem neste nível de ensino, em idade adequada, promovendo a melhoria dos indicadores educacionais da rede estadual."/>
    <x v="213"/>
    <x v="1"/>
    <m/>
    <x v="3"/>
    <n v="2016"/>
    <n v="19.100000000000001"/>
    <n v="2019"/>
    <x v="98"/>
    <x v="0"/>
    <x v="0"/>
    <m/>
    <s v="INEP"/>
    <n v="0.47120418848167533"/>
    <n v="1.1222222222222225"/>
    <x v="214"/>
  </r>
  <r>
    <s v="Educação"/>
    <s v="SED - Secretaria de Estado da Educação"/>
    <x v="13"/>
    <s v="SED"/>
    <s v="Secretaria de Estado da Educação"/>
    <x v="13"/>
    <n v="610"/>
    <x v="22"/>
    <s v="Educação Básica com Qualidade e Equidade"/>
    <s v="Oferecer educação básica com qualidade e equidade para todos os cidadãos catarinenses, assegurando o direito à aprendizagem neste nível de ensino, em idade adequada, promovendo a melhoria dos indicadores educacionais da rede estadual."/>
    <x v="214"/>
    <x v="1"/>
    <m/>
    <x v="3"/>
    <n v="2016"/>
    <n v="23.4"/>
    <n v="2019"/>
    <x v="44"/>
    <x v="0"/>
    <x v="0"/>
    <m/>
    <s v="INEP"/>
    <n v="0.64102564102564108"/>
    <n v="0.55999999999999994"/>
    <x v="215"/>
  </r>
  <r>
    <s v="Educação"/>
    <s v="SED - Secretaria de Estado da Educação"/>
    <x v="13"/>
    <s v="SED"/>
    <s v="Secretaria de Estado da Educação"/>
    <x v="13"/>
    <n v="610"/>
    <x v="22"/>
    <s v="Educação Básica com Qualidade e Equidade"/>
    <s v="Oferecer educação básica com qualidade e equidade para todos os cidadãos catarinenses, assegurando o direito à aprendizagem neste nível de ensino, em idade adequada, promovendo a melhoria dos indicadores educacionais da rede estadual."/>
    <x v="215"/>
    <x v="1"/>
    <m/>
    <x v="3"/>
    <n v="2016"/>
    <n v="9.9"/>
    <n v="2019"/>
    <x v="11"/>
    <x v="0"/>
    <x v="0"/>
    <m/>
    <s v="INEP"/>
    <n v="0.40404040404040403"/>
    <n v="1.4750000000000001"/>
    <x v="216"/>
  </r>
  <r>
    <s v="Educação"/>
    <s v="SED - Secretaria de Estado da Educação"/>
    <x v="13"/>
    <s v="SED"/>
    <s v="Secretaria de Estado da Educação"/>
    <x v="13"/>
    <n v="610"/>
    <x v="22"/>
    <s v="Educação Básica com Qualidade e Equidade"/>
    <s v="Oferecer educação básica com qualidade e equidade para todos os cidadãos catarinenses, assegurando o direito à aprendizagem neste nível de ensino, em idade adequada, promovendo a melhoria dos indicadores educacionais da rede estadual."/>
    <x v="216"/>
    <x v="1"/>
    <m/>
    <x v="3"/>
    <n v="2016"/>
    <n v="13.9"/>
    <n v="2019"/>
    <x v="98"/>
    <x v="0"/>
    <x v="0"/>
    <m/>
    <s v="INEP"/>
    <n v="0.64748201438848918"/>
    <n v="0.54444444444444451"/>
    <x v="217"/>
  </r>
  <r>
    <s v="Educação"/>
    <s v="SED - Secretaria de Estado da Educação"/>
    <x v="13"/>
    <s v="SED"/>
    <s v="Secretaria de Estado da Educação"/>
    <x v="13"/>
    <n v="625"/>
    <x v="24"/>
    <s v="Valorização dos Profissionais da Educação"/>
    <s v="Valorizar os profissionais da educação básica e profissional de Santa Catarina, dando efetividade ao Plano de Carreira dos Profissionais do Magistério de Santa Catarina no que se refere ao estímulo para o exercício da docência por meio de remuneração, formação continuada e condições de trabalho."/>
    <x v="217"/>
    <x v="1"/>
    <m/>
    <x v="3"/>
    <n v="2018"/>
    <n v="63.48"/>
    <n v="2019"/>
    <x v="59"/>
    <x v="0"/>
    <x v="0"/>
    <m/>
    <s v="SED-DIGP/SC"/>
    <n v="0.63011972274732198"/>
    <n v="0.58699999999999997"/>
    <x v="218"/>
  </r>
  <r>
    <s v="Educação"/>
    <s v="SED - Secretaria de Estado da Educação"/>
    <x v="13"/>
    <s v="SED"/>
    <s v="Secretaria de Estado da Educação"/>
    <x v="13"/>
    <n v="625"/>
    <x v="24"/>
    <s v="Valorização dos Profissionais da Educação"/>
    <s v="Valorizar os profissionais da educação básica e profissional de Santa Catarina, dando efetividade ao Plano de Carreira dos Profissionais do Magistério de Santa Catarina no que se refere ao estímulo para o exercício da docência por meio de remuneração, formação continuada e condições de trabalho."/>
    <x v="218"/>
    <x v="1"/>
    <m/>
    <x v="3"/>
    <n v="2018"/>
    <n v="5.0000000000000001E-3"/>
    <n v="2019"/>
    <x v="159"/>
    <x v="0"/>
    <x v="0"/>
    <m/>
    <s v="SED-DIGP/SC"/>
    <n v="30"/>
    <n v="-0.96666666666666667"/>
    <x v="219"/>
  </r>
  <r>
    <s v="Educação"/>
    <s v="SED - Secretaria de Estado da Educação"/>
    <x v="13"/>
    <s v="SED"/>
    <s v="Secretaria de Estado da Educação"/>
    <x v="13"/>
    <n v="626"/>
    <x v="25"/>
    <s v="Redução das Desigualdades e Valorização da Diversidade "/>
    <s v="Reduzir as desigualdades educacionais e valorizar a diversidade promovendo a equidade na educação básica."/>
    <x v="219"/>
    <x v="1"/>
    <m/>
    <x v="3"/>
    <n v="2013"/>
    <n v="72.5"/>
    <n v="2019"/>
    <x v="87"/>
    <x v="0"/>
    <x v="0"/>
    <m/>
    <s v="IBGE/PNAD"/>
    <n v="0.82758620689655171"/>
    <n v="0.20833333333333334"/>
    <x v="220"/>
  </r>
  <r>
    <s v="Educação"/>
    <s v="SED - Secretaria de Estado da Educação"/>
    <x v="13"/>
    <s v="SED"/>
    <s v="Secretaria de Estado da Educação"/>
    <x v="13"/>
    <n v="626"/>
    <x v="25"/>
    <s v="Redução das Desigualdades e Valorização da Diversidade "/>
    <s v="Reduzir as desigualdades educacionais e valorizar a diversidade promovendo a equidade na educação básica."/>
    <x v="220"/>
    <x v="1"/>
    <m/>
    <x v="3"/>
    <n v="2013"/>
    <n v="96.6"/>
    <n v="2019"/>
    <x v="153"/>
    <x v="0"/>
    <x v="0"/>
    <m/>
    <s v="IBGE/PNAD"/>
    <n v="0.82815734989648038"/>
    <n v="0.20749999999999993"/>
    <x v="221"/>
  </r>
  <r>
    <s v="Educação"/>
    <s v="SED - Secretaria de Estado da Educação"/>
    <x v="13"/>
    <s v="SED"/>
    <s v="Secretaria de Estado da Educação"/>
    <x v="13"/>
    <n v="626"/>
    <x v="25"/>
    <s v="Redução das Desigualdades e Valorização da Diversidade "/>
    <s v="Reduzir as desigualdades educacionais e valorizar a diversidade promovendo a equidade na educação básica."/>
    <x v="221"/>
    <x v="1"/>
    <m/>
    <x v="3"/>
    <n v="2013"/>
    <n v="86.5"/>
    <n v="2019"/>
    <x v="72"/>
    <x v="0"/>
    <x v="0"/>
    <m/>
    <s v="IBGE/PNAD"/>
    <n v="0.80924855491329484"/>
    <n v="0.23571428571428571"/>
    <x v="222"/>
  </r>
  <r>
    <s v="Educação"/>
    <s v="SED - Secretaria de Estado da Educação"/>
    <x v="13"/>
    <s v="SED"/>
    <s v="Secretaria de Estado da Educação"/>
    <x v="13"/>
    <n v="626"/>
    <x v="25"/>
    <s v="Redução das Desigualdades e Valorização da Diversidade "/>
    <s v="Reduzir as desigualdades educacionais e valorizar a diversidade promovendo a equidade na educação básica."/>
    <x v="222"/>
    <x v="1"/>
    <m/>
    <x v="3"/>
    <n v="2013"/>
    <n v="89"/>
    <n v="2019"/>
    <x v="160"/>
    <x v="0"/>
    <x v="0"/>
    <m/>
    <s v="IBGE/PNAD"/>
    <n v="0.88764044943820219"/>
    <n v="0.12658227848101267"/>
    <x v="223"/>
  </r>
  <r>
    <s v="Energia, Infraestrutura e Urbanismo"/>
    <s v="SIE/DEINFRA - Secretaria de Estado da Infraestrutura"/>
    <x v="21"/>
    <s v="SIE/DEINFRA"/>
    <s v="Secretaria de Estado da Infraestrutura"/>
    <x v="21"/>
    <n v="130"/>
    <x v="57"/>
    <s v="Conservação e Segurança Rodoviária"/>
    <s v="Conservar, operar, monitorar e melhorar todas as rodovias a cargo do Estado, permitindo dessa forma o tráfego seguro de veículos e a redução do número de acidentes, mortos e feridos por acidentes e os custos do transporte."/>
    <x v="223"/>
    <x v="1"/>
    <m/>
    <x v="1"/>
    <n v="2016"/>
    <n v="4"/>
    <n v="2019"/>
    <x v="43"/>
    <x v="0"/>
    <x v="0"/>
    <m/>
    <s v="SIE/DEINFRA"/>
    <n v="0.75"/>
    <n v="1"/>
    <x v="224"/>
  </r>
  <r>
    <s v="Energia, Infraestrutura e Urbanismo"/>
    <s v="DETER - Departamento de Transportes e Terminais"/>
    <x v="22"/>
    <s v="DETER"/>
    <s v="Departamento de Transportes e Terminais"/>
    <x v="22"/>
    <n v="115"/>
    <x v="38"/>
    <s v="Gestão do Sistema de Transporte Intermunicipal de Pessoas"/>
    <s v="Melhorar e modernizar o sistema de transporte intermunicipal de passageiros no estado de Santa Catarina"/>
    <x v="224"/>
    <x v="1"/>
    <s v="O IMF representa o quociente entre o somatório das idades de todos os veículos devidamente registrados no órgão e a quantidade total destes veículos."/>
    <x v="10"/>
    <n v="2018"/>
    <n v="7"/>
    <n v="2019"/>
    <x v="40"/>
    <x v="0"/>
    <x v="0"/>
    <m/>
    <s v="DETER"/>
    <n v="1.3"/>
    <n v="0.42857142857142855"/>
    <x v="225"/>
  </r>
  <r>
    <s v="Gestão de Pessoas"/>
    <s v="SEA - Secretaria de Estado de Administração"/>
    <x v="23"/>
    <s v="SEA"/>
    <s v="Secretaria de Estado de Administração"/>
    <x v="23"/>
    <n v="850"/>
    <x v="40"/>
    <s v="Gestão de Pessoas"/>
    <s v="Desenvolver ações administrativas e financeiras visando garantir aos órgãos do Estado, pessoal qualificado, comprometido e motivado à execução das políticas públicas a cargo do Governo do Estado."/>
    <x v="225"/>
    <x v="1"/>
    <s v="Fórmula: IA = total de dias de afastamentos involuntários / (número de servidores lotados * dias úteis de trabalho) *100"/>
    <x v="3"/>
    <n v="2016"/>
    <n v="7"/>
    <n v="2019"/>
    <x v="43"/>
    <x v="0"/>
    <x v="0"/>
    <m/>
    <s v="SEA"/>
    <n v="0.42857142857142855"/>
    <n v="1.3333333333333333"/>
    <x v="226"/>
  </r>
  <r>
    <s v="Gestão de Pessoas"/>
    <s v="SEA - Secretaria de Estado de Administração"/>
    <x v="23"/>
    <s v="SEA"/>
    <s v="Secretaria de Estado de Administração"/>
    <x v="23"/>
    <n v="850"/>
    <x v="40"/>
    <s v="Gestão de Pessoas"/>
    <s v="Desenvolver ações administrativas e financeiras visando garantir aos órgãos do Estado, pessoal qualificado, comprometido e motivado à execução das políticas públicas a cargo do Governo do Estado."/>
    <x v="226"/>
    <x v="1"/>
    <s v=" (% de gasto com a folha) (anual)"/>
    <x v="3"/>
    <n v="2016"/>
    <n v="48"/>
    <n v="2019"/>
    <x v="137"/>
    <x v="0"/>
    <x v="0"/>
    <m/>
    <s v="SEA"/>
    <n v="0.97916666666666663"/>
    <n v="2.1276595744680851E-2"/>
    <x v="227"/>
  </r>
  <r>
    <s v="Gestão de Pessoas"/>
    <s v="SEA - Secretaria de Estado de Administração"/>
    <x v="23"/>
    <s v="SEA"/>
    <s v="Secretaria de Estado de Administração"/>
    <x v="23"/>
    <n v="855"/>
    <x v="58"/>
    <s v="Saúde Ocupacional"/>
    <s v="Promover e manter, no ambiente laboral, elevado grau de qualidade de vida no trabalho, protegendo a saúde dos servidores, promovendo o bem-estar físico, mental e social, prevenindo e controlando acidentes e doenças através da redução dos riscos, contribuindo para a melhor qualidade de vida e o aumento da produtividade, através de sistemas e métodos de gestão."/>
    <x v="227"/>
    <x v="1"/>
    <s v="Fórmula: Iad = Total de dias de LTS / (Número de Servidores lotados * Dias úteis de trabalho."/>
    <x v="3"/>
    <n v="2016"/>
    <n v="6"/>
    <n v="2019"/>
    <x v="43"/>
    <x v="0"/>
    <x v="0"/>
    <m/>
    <s v="SEA"/>
    <n v="0.5"/>
    <n v="1"/>
    <x v="228"/>
  </r>
  <r>
    <s v="Gestão de Pessoas"/>
    <s v="SEA - Secretaria de Estado de Administração"/>
    <x v="23"/>
    <s v="SEA"/>
    <s v="Secretaria de Estado de Administração"/>
    <x v="23"/>
    <n v="855"/>
    <x v="58"/>
    <s v="Saúde Ocupacional"/>
    <s v="Promover e manter, no ambiente laboral, elevado grau de qualidade de vida no trabalho, protegendo a saúde dos servidores, promovendo o bem-estar físico, mental e social, prevenindo e controlando acidentes e doenças através da redução dos riscos, contribuindo para a melhor qualidade de vida e o aumento da produtividade, através de sistemas e métodos de gestão."/>
    <x v="228"/>
    <x v="1"/>
    <s v="Fórmula: Índice de Duração (ID) = número de dias concedidos de LTS no ano/número de servidores lotados ativos"/>
    <x v="3"/>
    <n v="2016"/>
    <n v="16"/>
    <n v="2019"/>
    <x v="17"/>
    <x v="0"/>
    <x v="0"/>
    <m/>
    <s v="SEA"/>
    <n v="0.8125"/>
    <n v="0.23076923076923078"/>
    <x v="229"/>
  </r>
  <r>
    <s v="Gestão de Pessoas"/>
    <s v="SEA - Secretaria de Estado de Administração"/>
    <x v="23"/>
    <s v="SEA"/>
    <s v="Secretaria de Estado de Administração"/>
    <x v="23"/>
    <n v="855"/>
    <x v="58"/>
    <s v="Saúde Ocupacional"/>
    <s v="Promover e manter, no ambiente laboral, elevado grau de qualidade de vida no trabalho, protegendo a saúde dos servidores, promovendo o bem-estar físico, mental e social, prevenindo e controlando acidentes e doenças através da redução dos riscos, contribuindo para a melhor qualidade de vida e o aumento da produtividade, através de sistemas e métodos de gestão."/>
    <x v="229"/>
    <x v="1"/>
    <s v="Fórmula: nº de LTS concedida ano/número de servidores lotados ativos"/>
    <x v="3"/>
    <n v="2016"/>
    <n v="1"/>
    <n v="2019"/>
    <x v="161"/>
    <x v="0"/>
    <x v="0"/>
    <m/>
    <s v="SEA"/>
    <n v="3.5000000000000001E-3"/>
    <n v="284.71428571428572"/>
    <x v="230"/>
  </r>
  <r>
    <s v="Gestão de Pessoas"/>
    <s v="SEA - Secretaria de Estado de Administração"/>
    <x v="23"/>
    <s v="SEA"/>
    <s v="Secretaria de Estado de Administração"/>
    <x v="23"/>
    <n v="855"/>
    <x v="58"/>
    <s v="Saúde Ocupacional"/>
    <s v="Promover e manter, no ambiente laboral, elevado grau de qualidade de vida no trabalho, protegendo a saúde dos servidores, promovendo o bem-estar físico, mental e social, prevenindo e controlando acidentes e doenças através da redução dos riscos, contribuindo para a melhor qualidade de vida e o aumento da produtividade, através de sistemas e métodos de gestão."/>
    <x v="230"/>
    <x v="1"/>
    <s v="Fórmula: TxAf = (número de servidores afastados/número de servidores lotados) x 100"/>
    <x v="3"/>
    <n v="2016"/>
    <n v="23"/>
    <n v="2019"/>
    <x v="47"/>
    <x v="0"/>
    <x v="0"/>
    <m/>
    <s v="SEA"/>
    <n v="0.86956521739130432"/>
    <n v="0.15"/>
    <x v="231"/>
  </r>
  <r>
    <s v="Gestão de Pessoas"/>
    <s v="IPREV - Instituto de Previdência do Estado"/>
    <x v="24"/>
    <s v="IPREV"/>
    <s v="Instituto de Previdência do Estado"/>
    <x v="24"/>
    <n v="860"/>
    <x v="41"/>
    <s v="Gestão Previdenciária"/>
    <s v="Proporcionar o pagamento de aposentadorias, pensões e demais auxílios previdenciários, concedidos pelo Gestor Administrativo com segurança, para os atuais e futuros beneficiários."/>
    <x v="231"/>
    <x v="1"/>
    <m/>
    <x v="0"/>
    <n v="2014"/>
    <n v="24"/>
    <n v="2019"/>
    <x v="57"/>
    <x v="0"/>
    <x v="0"/>
    <m/>
    <s v="IPREV"/>
    <n v="1"/>
    <m/>
    <x v="232"/>
  </r>
  <r>
    <s v="Saúde"/>
    <s v="SES - Secretaria de Estado da Saúde"/>
    <x v="27"/>
    <s v="SES"/>
    <s v="Secretaria de Estado da Saúde"/>
    <x v="27"/>
    <n v="420"/>
    <x v="47"/>
    <s v="Atenção Básica"/>
    <s v="O Programa de Atenção Básica estadual tem como objetivo compor parte do financiamento das ações de atenção básica executadas nos municípios; contribuir para a melhoria da estrutura física e tecnológica das unidades onde se executam ações relacionada à atenção básica nos municípios. Além disso ,o programa objetiva ofertar recursos técnicos e pedagógicos para a qualificação gestores e profissionais de saúde de forma a contribuir para que a Atenção Básica possa coordenar o cuidado e ordenar às Redes de Atenção à Saúde.  "/>
    <x v="232"/>
    <x v="1"/>
    <m/>
    <x v="3"/>
    <n v="2015"/>
    <n v="28.39"/>
    <n v="2019"/>
    <x v="162"/>
    <x v="0"/>
    <x v="0"/>
    <m/>
    <s v="Ministério da Saúde- Sistema de Informação de Internação Hospitalar -SIH/SUS"/>
    <n v="0.88059175766114828"/>
    <n v="1"/>
    <x v="233"/>
  </r>
  <r>
    <s v="Saúde"/>
    <s v="SES - Secretaria de Estado da Saúde"/>
    <x v="27"/>
    <s v="SES"/>
    <s v="Secretaria de Estado da Saúde"/>
    <x v="27"/>
    <n v="440"/>
    <x v="59"/>
    <s v="Assistência Farmacêutica"/>
    <s v="Promover a atenção à saúde da população, mediante a adoção de medidas que contribuam para sua qualidade de vida."/>
    <x v="233"/>
    <x v="1"/>
    <m/>
    <x v="3"/>
    <n v="2015"/>
    <n v="14"/>
    <n v="2019"/>
    <x v="44"/>
    <x v="0"/>
    <x v="0"/>
    <m/>
    <s v="SISMEDEX"/>
    <n v="1.0714285714285714"/>
    <n v="1"/>
    <x v="234"/>
  </r>
  <r>
    <s v="Saúde"/>
    <s v="SES - Secretaria de Estado da Saúde"/>
    <x v="27"/>
    <s v="SES"/>
    <s v="Secretaria de Estado da Saúde"/>
    <x v="27"/>
    <n v="440"/>
    <x v="59"/>
    <s v="Assistência Farmacêutica"/>
    <s v="Promover a atenção à saúde da população, mediante a adoção de medidas que contribuam para sua qualidade de vida."/>
    <x v="234"/>
    <x v="1"/>
    <m/>
    <x v="3"/>
    <n v="2015"/>
    <n v="8"/>
    <n v="2019"/>
    <x v="45"/>
    <x v="0"/>
    <x v="0"/>
    <m/>
    <s v="SISMEDEX"/>
    <n v="0.75"/>
    <n v="1"/>
    <x v="235"/>
  </r>
  <r>
    <s v="Saúde"/>
    <s v="SES - Secretaria de Estado da Saúde"/>
    <x v="27"/>
    <s v="SES"/>
    <s v="Secretaria de Estado da Saúde"/>
    <x v="27"/>
    <n v="420"/>
    <x v="47"/>
    <s v="Atenção Básica"/>
    <s v="O Programa de Atenção Básica estadual tem como objetivo compor parte do financiamento das ações de atenção básica executadas nos municípios; contribuir para a melhoria da estrutura física e tecnológica das unidades onde se executam ações relacionada à atenção básica nos municípios. Além disso ,o programa objetiva ofertar recursos técnicos e pedagógicos para a qualificação gestores e profissionais de saúde de forma a contribuir para que a Atenção Básica possa coordenar o cuidado e ordenar às Redes de Atenção à Saúde.  "/>
    <x v="235"/>
    <x v="1"/>
    <m/>
    <x v="1"/>
    <n v="2016"/>
    <n v="284.5"/>
    <n v="2019"/>
    <x v="163"/>
    <x v="0"/>
    <x v="0"/>
    <m/>
    <s v="Ministério da Saúde- Sistema de Informação de Internação Hospitalar -SIH/SUS"/>
    <n v="0.97029876977152907"/>
    <n v="1"/>
    <x v="236"/>
  </r>
  <r>
    <s v="Saúde"/>
    <s v="SES - Secretaria de Estado da Saúde"/>
    <x v="27"/>
    <s v="SES"/>
    <s v="Secretaria de Estado da Saúde"/>
    <x v="27"/>
    <n v="410"/>
    <x v="44"/>
    <s v="Vigilância em Saúde"/>
    <s v="Executar medidas de saúde pública que abrangem o monitoramento, a prevenção e o controle de doenças, agravos e riscos ambientais e decorrentes da produção e do uso de produtos, serviços e tecnologias em saúde, visando a proteção e promoção da saúde da população catarinense."/>
    <x v="236"/>
    <x v="1"/>
    <m/>
    <x v="0"/>
    <n v="2015"/>
    <n v="472"/>
    <n v="2019"/>
    <x v="48"/>
    <x v="0"/>
    <x v="0"/>
    <m/>
    <s v="SES"/>
    <n v="1.0593220338983051"/>
    <n v="1"/>
    <x v="237"/>
  </r>
  <r>
    <s v="Segurança Pública"/>
    <s v="SSP - Secretaria de Estado da Segurança Pública"/>
    <x v="28"/>
    <s v="SSP"/>
    <s v="Secretaria de Estado da Segurança Pública"/>
    <x v="28"/>
    <n v="705"/>
    <x v="48"/>
    <s v="Segurança Cidadã"/>
    <s v="Prestar serviços de proteção à vida, ao patrimônio e o meio ambiente, e estabelecer parcerias e proximidade com o cidadão na construção da segurança pública. Garantir o acesso a informação e a emissão de documentos ao cidadão."/>
    <x v="237"/>
    <x v="1"/>
    <m/>
    <x v="3"/>
    <n v="2019"/>
    <n v="32"/>
    <n v="2019"/>
    <x v="116"/>
    <x v="0"/>
    <x v="0"/>
    <m/>
    <s v="SSP"/>
    <n v="0.9375"/>
    <n v="6.6666666666666666E-2"/>
    <x v="238"/>
  </r>
  <r>
    <s v="Segurança Pública"/>
    <s v="SSP - Secretaria de Estado da Segurança Pública"/>
    <x v="28"/>
    <s v="SSP"/>
    <s v="Secretaria de Estado da Segurança Pública"/>
    <x v="28"/>
    <n v="706"/>
    <x v="49"/>
    <s v="De Olho no Crime"/>
    <s v="Reduzir os índices de criminalidade, violência e desordem e aumentar a sensação de segurança do cidadão."/>
    <x v="238"/>
    <x v="1"/>
    <m/>
    <x v="11"/>
    <n v="2016"/>
    <n v="12134.871999999999"/>
    <n v="2019"/>
    <x v="164"/>
    <x v="0"/>
    <x v="0"/>
    <m/>
    <s v="SSP"/>
    <n v="0.75814561538020342"/>
    <n v="0.31900782608695644"/>
    <x v="239"/>
  </r>
  <r>
    <s v="Segurança Pública"/>
    <s v="SSP - Secretaria de Estado da Segurança Pública"/>
    <x v="28"/>
    <s v="SSP"/>
    <s v="Secretaria de Estado da Segurança Pública"/>
    <x v="28"/>
    <n v="706"/>
    <x v="49"/>
    <s v="De Olho no Crime"/>
    <s v="Reduzir os índices de criminalidade, violência e desordem e aumentar a sensação de segurança do cidadão."/>
    <x v="239"/>
    <x v="1"/>
    <s v="nº de homicídios/100 mil habitantes*"/>
    <x v="1"/>
    <n v="2016"/>
    <n v="12.92"/>
    <n v="2019"/>
    <x v="165"/>
    <x v="0"/>
    <x v="0"/>
    <m/>
    <s v="SSP"/>
    <n v="0.76625386996904032"/>
    <n v="0.30505050505050502"/>
    <x v="240"/>
  </r>
  <r>
    <s v="Segurança Pública"/>
    <s v="SSP - Secretaria de Estado da Segurança Pública"/>
    <x v="28"/>
    <s v="SSP"/>
    <s v="Secretaria de Estado da Segurança Pública"/>
    <x v="28"/>
    <n v="706"/>
    <x v="49"/>
    <s v="De Olho no Crime"/>
    <s v="Reduzir os índices de criminalidade, violência e desordem e aumentar a sensação de segurança do cidadão."/>
    <x v="240"/>
    <x v="1"/>
    <s v="nº de latrocínios/100 mil habitantes*"/>
    <x v="1"/>
    <n v="2016"/>
    <n v="0.89"/>
    <n v="2019"/>
    <x v="166"/>
    <x v="0"/>
    <x v="0"/>
    <m/>
    <s v="SSP"/>
    <n v="1.0112359550561798"/>
    <n v="-1.111111111111112E-2"/>
    <x v="241"/>
  </r>
  <r>
    <s v="Segurança Pública"/>
    <s v="SSP - Secretaria de Estado da Segurança Pública"/>
    <x v="28"/>
    <s v="SSP"/>
    <s v="Secretaria de Estado da Segurança Pública"/>
    <x v="28"/>
    <n v="705"/>
    <x v="48"/>
    <s v="Segurança Cidadã"/>
    <s v="Prestar serviços de proteção à vida, ao patrimônio e o meio ambiente, e estabelecer parcerias e proximidade com o cidadão na construção da segurança pública. Garantir o acesso a informação e a emissão de documentos ao cidadão."/>
    <x v="241"/>
    <x v="1"/>
    <m/>
    <x v="0"/>
    <n v="2017"/>
    <n v="8"/>
    <n v="2019"/>
    <x v="167"/>
    <x v="0"/>
    <x v="0"/>
    <m/>
    <s v="SSP"/>
    <n v="0"/>
    <n v="0"/>
    <x v="242"/>
  </r>
  <r>
    <s v="Segurança Pública"/>
    <s v="SSP - Secretaria de Estado da Segurança Pública"/>
    <x v="28"/>
    <s v="SSP"/>
    <s v="Secretaria de Estado da Segurança Pública"/>
    <x v="28"/>
    <n v="705"/>
    <x v="48"/>
    <s v="Segurança Cidadã"/>
    <s v="Prestar serviços de proteção à vida, ao patrimônio e o meio ambiente, e estabelecer parcerias e proximidade com o cidadão na construção da segurança pública. Garantir o acesso a informação e a emissão de documentos ao cidadão."/>
    <x v="242"/>
    <x v="1"/>
    <m/>
    <x v="0"/>
    <n v="2017"/>
    <n v="10626"/>
    <n v="2019"/>
    <x v="7"/>
    <x v="0"/>
    <x v="0"/>
    <m/>
    <s v="SSP"/>
    <n v="0.94108789760963674"/>
    <n v="6.2600000000000003E-2"/>
    <x v="243"/>
  </r>
  <r>
    <s v="Segurança Pública"/>
    <s v="SSP - Secretaria de Estado da Segurança Pública"/>
    <x v="28"/>
    <s v="SSP"/>
    <s v="Secretaria de Estado da Segurança Pública"/>
    <x v="28"/>
    <n v="706"/>
    <x v="49"/>
    <s v="De Olho no Crime"/>
    <s v="Reduzir os índices de criminalidade, violência e desordem e aumentar a sensação de segurança do cidadão."/>
    <x v="243"/>
    <x v="1"/>
    <s v="Prisões"/>
    <x v="0"/>
    <n v="2016"/>
    <n v="28618"/>
    <n v="2019"/>
    <x v="168"/>
    <x v="0"/>
    <x v="0"/>
    <m/>
    <s v="SSP"/>
    <n v="1.0168425466489621"/>
    <n v="-1.6563573883161511E-2"/>
    <x v="244"/>
  </r>
  <r>
    <s v="Segurança Pública"/>
    <s v="SSP - Secretaria de Estado da Segurança Pública"/>
    <x v="28"/>
    <s v="SSP"/>
    <s v="Secretaria de Estado da Segurança Pública"/>
    <x v="28"/>
    <n v="706"/>
    <x v="49"/>
    <s v="De Olho no Crime"/>
    <s v="Reduzir os índices de criminalidade, violência e desordem e aumentar a sensação de segurança do cidadão."/>
    <x v="244"/>
    <x v="1"/>
    <m/>
    <x v="0"/>
    <n v="2016"/>
    <n v="110279"/>
    <n v="2019"/>
    <x v="169"/>
    <x v="0"/>
    <x v="0"/>
    <m/>
    <s v="SSP"/>
    <n v="0.81611186173251482"/>
    <n v="0.22532222222222223"/>
    <x v="245"/>
  </r>
  <r>
    <s v="Segurança Pública"/>
    <s v="SSP - Secretaria de Estado da Segurança Pública"/>
    <x v="28"/>
    <s v="SSP"/>
    <s v="Secretaria de Estado da Segurança Pública"/>
    <x v="28"/>
    <n v="706"/>
    <x v="49"/>
    <s v="De Olho no Crime"/>
    <s v="Reduzir os índices de criminalidade, violência e desordem e aumentar a sensação de segurança do cidadão."/>
    <x v="245"/>
    <x v="1"/>
    <m/>
    <x v="0"/>
    <n v="2016"/>
    <n v="19304"/>
    <n v="2019"/>
    <x v="170"/>
    <x v="0"/>
    <x v="0"/>
    <m/>
    <s v="SSP"/>
    <n v="0.82884376295068385"/>
    <n v="0.20649999999999999"/>
    <x v="246"/>
  </r>
  <r>
    <s v="Energia, Infraestrutura e Urbanismo"/>
    <s v="SCPar Porto - SC Par Porto de Imbituba"/>
    <x v="20"/>
    <s v="SCPar Porto"/>
    <s v="SC Par Porto de Imbituba"/>
    <x v="20"/>
    <n v="150"/>
    <x v="29"/>
    <s v="Modernização Portuária"/>
    <s v="Modernizar, ampliar e melhorar a infraestrutura portuária, por meio de obras terrestres e de acesso marítimo, promovendo o perfeito escoamento de cargas."/>
    <x v="246"/>
    <x v="0"/>
    <s v="tonelada"/>
    <x v="0"/>
    <n v="2017"/>
    <n v="10"/>
    <n v="2019"/>
    <x v="40"/>
    <x v="0"/>
    <x v="0"/>
    <m/>
    <s v="SCPar Porto"/>
    <n v="1"/>
    <n v="0"/>
    <x v="24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2" applyNumberFormats="0" applyBorderFormats="0" applyFontFormats="0" applyPatternFormats="0" applyAlignmentFormats="0" applyWidthHeightFormats="1" dataCaption="Valores" updatedVersion="6" minRefreshableVersion="3" rowGrandTotals="0" colGrandTotals="0" itemPrintTitles="1" createdVersion="6" indent="0" outline="1" outlineData="1" multipleFieldFilters="0" rowHeaderCaption="Programa">
  <location ref="A6:G8" firstHeaderRow="1" firstDataRow="1" firstDataCol="7" rowPageCount="1" colPageCount="1"/>
  <pivotFields count="25">
    <pivotField showAll="0" defaultSubtotal="0"/>
    <pivotField showAll="0" defaultSubtotal="0"/>
    <pivotField showAll="0" defaultSubtotal="0">
      <items count="30">
        <item x="11"/>
        <item x="28"/>
        <item x="29"/>
        <item x="4"/>
        <item x="9"/>
        <item x="0"/>
        <item x="5"/>
        <item x="6"/>
        <item x="7"/>
        <item x="16"/>
        <item x="17"/>
        <item x="19"/>
        <item x="18"/>
        <item x="20"/>
        <item x="10"/>
        <item x="1"/>
        <item x="2"/>
        <item x="3"/>
        <item x="13"/>
        <item x="14"/>
        <item x="15"/>
        <item x="23"/>
        <item x="24"/>
        <item x="27"/>
        <item x="26"/>
        <item x="25"/>
        <item x="21"/>
        <item x="22"/>
        <item x="12"/>
        <item x="8"/>
      </items>
    </pivotField>
    <pivotField showAll="0" defaultSubtotal="0"/>
    <pivotField showAll="0" defaultSubtotal="0"/>
    <pivotField axis="axisPage" showAll="0" defaultSubtotal="0">
      <items count="30">
        <item x="11"/>
        <item x="28"/>
        <item x="29"/>
        <item x="4"/>
        <item x="9"/>
        <item x="0"/>
        <item x="5"/>
        <item x="6"/>
        <item x="7"/>
        <item x="16"/>
        <item x="17"/>
        <item x="19"/>
        <item x="18"/>
        <item x="20"/>
        <item x="10"/>
        <item x="1"/>
        <item x="2"/>
        <item x="3"/>
        <item x="13"/>
        <item x="14"/>
        <item x="15"/>
        <item x="23"/>
        <item x="24"/>
        <item x="27"/>
        <item x="26"/>
        <item x="25"/>
        <item x="21"/>
        <item x="22"/>
        <item x="12"/>
        <item x="8"/>
      </items>
    </pivotField>
    <pivotField showAll="0" defaultSubtotal="0"/>
    <pivotField axis="axisRow" outline="0" showAll="0" defaultSubtotal="0">
      <items count="60">
        <item x="36"/>
        <item x="38"/>
        <item x="57"/>
        <item x="37"/>
        <item x="29"/>
        <item x="32"/>
        <item x="31"/>
        <item x="33"/>
        <item x="34"/>
        <item x="35"/>
        <item x="17"/>
        <item x="9"/>
        <item x="8"/>
        <item x="1"/>
        <item x="5"/>
        <item x="2"/>
        <item x="3"/>
        <item x="4"/>
        <item x="0"/>
        <item x="14"/>
        <item x="15"/>
        <item x="16"/>
        <item x="11"/>
        <item x="46"/>
        <item x="44"/>
        <item x="47"/>
        <item x="45"/>
        <item x="59"/>
        <item x="6"/>
        <item x="27"/>
        <item x="7"/>
        <item x="56"/>
        <item x="55"/>
        <item x="22"/>
        <item x="23"/>
        <item x="24"/>
        <item x="25"/>
        <item x="26"/>
        <item x="28"/>
        <item x="54"/>
        <item x="52"/>
        <item x="53"/>
        <item x="48"/>
        <item x="49"/>
        <item x="50"/>
        <item x="51"/>
        <item x="12"/>
        <item x="13"/>
        <item x="21"/>
        <item x="18"/>
        <item x="20"/>
        <item x="19"/>
        <item x="30"/>
        <item x="42"/>
        <item x="43"/>
        <item x="40"/>
        <item x="58"/>
        <item x="41"/>
        <item x="39"/>
        <item x="10"/>
      </items>
    </pivotField>
    <pivotField showAll="0" defaultSubtotal="0"/>
    <pivotField showAll="0" defaultSubtotal="0"/>
    <pivotField name="Indicador" axis="axisRow" outline="0" showAll="0" defaultSubtotal="0">
      <items count="247">
        <item x="158"/>
        <item x="0"/>
        <item x="59"/>
        <item x="62"/>
        <item x="61"/>
        <item x="60"/>
        <item x="45"/>
        <item x="1"/>
        <item x="157"/>
        <item x="12"/>
        <item x="2"/>
        <item x="11"/>
        <item x="13"/>
        <item x="56"/>
        <item x="195"/>
        <item x="207"/>
        <item x="206"/>
        <item x="205"/>
        <item x="199"/>
        <item x="3"/>
        <item x="190"/>
        <item x="131"/>
        <item x="94"/>
        <item x="95"/>
        <item x="96"/>
        <item x="191"/>
        <item x="209"/>
        <item x="210"/>
        <item x="208"/>
        <item x="37"/>
        <item x="10"/>
        <item x="43"/>
        <item x="196"/>
        <item x="130"/>
        <item x="148"/>
        <item x="99"/>
        <item x="100"/>
        <item x="101"/>
        <item x="118"/>
        <item x="224"/>
        <item x="225"/>
        <item x="227"/>
        <item x="63"/>
        <item x="64"/>
        <item x="182"/>
        <item x="228"/>
        <item x="229"/>
        <item x="226"/>
        <item x="38"/>
        <item x="197"/>
        <item x="140"/>
        <item x="141"/>
        <item x="144"/>
        <item x="143"/>
        <item x="142"/>
        <item x="16"/>
        <item x="235"/>
        <item x="223"/>
        <item x="192"/>
        <item x="193"/>
        <item x="17"/>
        <item x="147"/>
        <item x="146"/>
        <item x="39"/>
        <item x="44"/>
        <item x="70"/>
        <item x="71"/>
        <item x="7"/>
        <item x="152"/>
        <item x="180"/>
        <item x="33"/>
        <item x="231"/>
        <item x="111"/>
        <item x="120"/>
        <item x="150"/>
        <item x="168"/>
        <item x="174"/>
        <item x="32"/>
        <item x="69"/>
        <item x="236"/>
        <item x="200"/>
        <item x="133"/>
        <item x="134"/>
        <item x="194"/>
        <item x="40"/>
        <item x="49"/>
        <item x="48"/>
        <item x="26"/>
        <item x="25"/>
        <item x="122"/>
        <item x="244"/>
        <item x="121"/>
        <item x="242"/>
        <item x="6"/>
        <item x="241"/>
        <item x="46"/>
        <item x="47"/>
        <item x="126"/>
        <item x="164"/>
        <item x="135"/>
        <item x="153"/>
        <item x="149"/>
        <item x="177"/>
        <item x="112"/>
        <item x="113"/>
        <item x="114"/>
        <item x="115"/>
        <item x="116"/>
        <item x="31"/>
        <item x="172"/>
        <item x="178"/>
        <item x="169"/>
        <item x="170"/>
        <item x="181"/>
        <item x="243"/>
        <item x="163"/>
        <item x="127"/>
        <item x="173"/>
        <item x="117"/>
        <item x="119"/>
        <item x="175"/>
        <item x="201"/>
        <item x="30"/>
        <item x="245"/>
        <item x="179"/>
        <item x="171"/>
        <item x="123"/>
        <item x="29"/>
        <item x="41"/>
        <item x="42"/>
        <item x="176"/>
        <item x="128"/>
        <item x="34"/>
        <item x="145"/>
        <item x="58"/>
        <item x="14"/>
        <item x="233"/>
        <item x="139"/>
        <item x="219"/>
        <item x="220"/>
        <item x="221"/>
        <item x="82"/>
        <item x="198"/>
        <item x="222"/>
        <item x="65"/>
        <item x="66"/>
        <item x="166"/>
        <item x="21"/>
        <item x="22"/>
        <item x="5"/>
        <item x="106"/>
        <item x="73"/>
        <item x="83"/>
        <item x="84"/>
        <item x="85"/>
        <item x="78"/>
        <item x="124"/>
        <item x="165"/>
        <item x="167"/>
        <item x="74"/>
        <item x="86"/>
        <item x="75"/>
        <item x="87"/>
        <item x="20"/>
        <item x="19"/>
        <item x="23"/>
        <item x="24"/>
        <item x="185"/>
        <item x="186"/>
        <item x="187"/>
        <item x="107"/>
        <item x="217"/>
        <item x="79"/>
        <item x="108"/>
        <item x="218"/>
        <item x="109"/>
        <item x="110"/>
        <item x="183"/>
        <item x="188"/>
        <item x="237"/>
        <item x="36"/>
        <item x="35"/>
        <item x="155"/>
        <item x="136"/>
        <item x="50"/>
        <item x="57"/>
        <item x="53"/>
        <item x="54"/>
        <item x="55"/>
        <item x="51"/>
        <item x="159"/>
        <item x="80"/>
        <item x="93"/>
        <item x="92"/>
        <item x="91"/>
        <item x="232"/>
        <item x="161"/>
        <item x="162"/>
        <item x="160"/>
        <item x="18"/>
        <item x="132"/>
        <item x="151"/>
        <item x="238"/>
        <item x="28"/>
        <item x="27"/>
        <item x="129"/>
        <item x="246"/>
        <item x="88"/>
        <item x="137"/>
        <item x="156"/>
        <item x="97"/>
        <item x="81"/>
        <item x="15"/>
        <item x="154"/>
        <item x="52"/>
        <item x="76"/>
        <item x="211"/>
        <item x="212"/>
        <item x="230"/>
        <item x="89"/>
        <item x="90"/>
        <item x="184"/>
        <item x="213"/>
        <item x="214"/>
        <item x="239"/>
        <item x="240"/>
        <item x="203"/>
        <item x="204"/>
        <item x="202"/>
        <item x="215"/>
        <item x="216"/>
        <item x="72"/>
        <item x="77"/>
        <item x="234"/>
        <item x="125"/>
        <item x="103"/>
        <item x="104"/>
        <item x="105"/>
        <item x="8"/>
        <item x="98"/>
        <item x="102"/>
        <item x="9"/>
        <item x="67"/>
        <item x="68"/>
        <item x="189"/>
        <item x="4"/>
        <item x="138"/>
      </items>
    </pivotField>
    <pivotField name="Polaridade" axis="axisRow" outline="0" showAll="0" defaultSubtotal="0">
      <items count="2">
        <item x="0"/>
        <item x="1"/>
      </items>
    </pivotField>
    <pivotField showAll="0" defaultSubtotal="0"/>
    <pivotField name="Unidade Medida" axis="axisRow" outline="0" showAll="0" defaultSubtotal="0">
      <items count="12">
        <item x="3"/>
        <item x="10"/>
        <item x="5"/>
        <item x="11"/>
        <item x="6"/>
        <item x="9"/>
        <item x="7"/>
        <item x="8"/>
        <item x="4"/>
        <item x="1"/>
        <item x="2"/>
        <item x="0"/>
      </items>
    </pivotField>
    <pivotField showAll="0" defaultSubtotal="0"/>
    <pivotField showAll="0" defaultSubtotal="0"/>
    <pivotField showAll="0" defaultSubtotal="0"/>
    <pivotField name="Meta Ano 2019" axis="axisRow" outline="0" showAll="0" defaultSubtotal="0">
      <items count="171">
        <item x="167"/>
        <item x="161"/>
        <item x="62"/>
        <item x="159"/>
        <item x="158"/>
        <item x="166"/>
        <item x="149"/>
        <item x="107"/>
        <item x="16"/>
        <item x="73"/>
        <item x="63"/>
        <item x="18"/>
        <item x="43"/>
        <item x="11"/>
        <item x="42"/>
        <item x="15"/>
        <item x="82"/>
        <item x="45"/>
        <item x="83"/>
        <item x="102"/>
        <item x="157"/>
        <item x="120"/>
        <item x="98"/>
        <item x="78"/>
        <item x="156"/>
        <item x="165"/>
        <item x="40"/>
        <item x="79"/>
        <item x="77"/>
        <item x="103"/>
        <item x="17"/>
        <item x="44"/>
        <item x="46"/>
        <item x="12"/>
        <item x="58"/>
        <item x="47"/>
        <item x="55"/>
        <item x="57"/>
        <item x="162"/>
        <item x="64"/>
        <item x="138"/>
        <item x="139"/>
        <item x="116"/>
        <item x="140"/>
        <item x="59"/>
        <item x="128"/>
        <item x="14"/>
        <item x="137"/>
        <item x="71"/>
        <item x="68"/>
        <item x="13"/>
        <item x="5"/>
        <item x="87"/>
        <item x="127"/>
        <item x="106"/>
        <item x="126"/>
        <item x="69"/>
        <item x="72"/>
        <item x="100"/>
        <item x="147"/>
        <item x="75"/>
        <item x="160"/>
        <item x="153"/>
        <item x="76"/>
        <item x="66"/>
        <item x="74"/>
        <item x="56"/>
        <item x="141"/>
        <item x="65"/>
        <item x="70"/>
        <item x="67"/>
        <item x="20"/>
        <item x="21"/>
        <item x="19"/>
        <item x="25"/>
        <item x="34"/>
        <item x="54"/>
        <item x="33"/>
        <item x="39"/>
        <item x="129"/>
        <item x="32"/>
        <item x="136"/>
        <item x="53"/>
        <item x="163"/>
        <item x="125"/>
        <item x="37"/>
        <item x="112"/>
        <item x="97"/>
        <item x="89"/>
        <item x="99"/>
        <item x="48"/>
        <item x="94"/>
        <item x="93"/>
        <item x="0"/>
        <item x="113"/>
        <item x="114"/>
        <item x="41"/>
        <item x="148"/>
        <item x="4"/>
        <item x="92"/>
        <item x="27"/>
        <item x="86"/>
        <item x="60"/>
        <item x="110"/>
        <item x="6"/>
        <item x="146"/>
        <item x="29"/>
        <item x="95"/>
        <item x="61"/>
        <item x="154"/>
        <item x="9"/>
        <item x="119"/>
        <item x="26"/>
        <item x="115"/>
        <item x="88"/>
        <item x="124"/>
        <item x="111"/>
        <item x="1"/>
        <item x="135"/>
        <item x="2"/>
        <item x="91"/>
        <item x="164"/>
        <item x="7"/>
        <item x="3"/>
        <item x="151"/>
        <item x="90"/>
        <item x="118"/>
        <item x="170"/>
        <item x="85"/>
        <item x="23"/>
        <item x="84"/>
        <item x="155"/>
        <item x="168"/>
        <item x="24"/>
        <item x="35"/>
        <item x="131"/>
        <item x="143"/>
        <item x="109"/>
        <item x="117"/>
        <item x="36"/>
        <item x="22"/>
        <item x="108"/>
        <item x="169"/>
        <item x="130"/>
        <item x="142"/>
        <item x="152"/>
        <item x="31"/>
        <item x="133"/>
        <item x="150"/>
        <item x="134"/>
        <item x="38"/>
        <item x="144"/>
        <item x="28"/>
        <item x="8"/>
        <item x="132"/>
        <item x="30"/>
        <item x="10"/>
        <item x="123"/>
        <item x="145"/>
        <item x="105"/>
        <item x="80"/>
        <item x="96"/>
        <item x="51"/>
        <item x="101"/>
        <item x="122"/>
        <item x="104"/>
        <item x="49"/>
        <item x="52"/>
        <item x="81"/>
        <item x="50"/>
        <item x="121"/>
      </items>
    </pivotField>
    <pivotField axis="axisRow" outline="0" showAll="0" defaultSubtotal="0">
      <items count="1">
        <item x="0"/>
      </items>
    </pivotField>
    <pivotField axis="axisRow" outline="0" showAll="0" defaultSubtotal="0">
      <items count="1">
        <item x="0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7">
    <field x="7"/>
    <field x="10"/>
    <field x="13"/>
    <field x="11"/>
    <field x="18"/>
    <field x="19"/>
    <field x="17"/>
  </rowFields>
  <rowItems count="2">
    <i>
      <x v="49"/>
      <x v="42"/>
      <x v="9"/>
      <x/>
      <x/>
      <x/>
      <x v="76"/>
    </i>
    <i r="1">
      <x v="43"/>
      <x v="9"/>
      <x/>
      <x/>
      <x/>
      <x v="37"/>
    </i>
  </rowItems>
  <colItems count="1">
    <i/>
  </colItems>
  <pageFields count="1">
    <pageField fld="5" item="0" hier="-1"/>
  </pageFields>
  <formats count="1010">
    <format dxfId="1009">
      <pivotArea field="10" type="button" dataOnly="0" labelOnly="1" outline="0" axis="axisRow" fieldPosition="1"/>
    </format>
    <format dxfId="1008">
      <pivotArea type="all" dataOnly="0" outline="0" fieldPosition="0"/>
    </format>
    <format dxfId="1007">
      <pivotArea field="7" type="button" dataOnly="0" labelOnly="1" outline="0" axis="axisRow" fieldPosition="0"/>
    </format>
    <format dxfId="1006">
      <pivotArea field="10" type="button" dataOnly="0" labelOnly="1" outline="0" axis="axisRow" fieldPosition="1"/>
    </format>
    <format dxfId="1005">
      <pivotArea field="13" type="button" dataOnly="0" labelOnly="1" outline="0" axis="axisRow" fieldPosition="2"/>
    </format>
    <format dxfId="1004">
      <pivotArea field="11" type="button" dataOnly="0" labelOnly="1" outline="0" axis="axisRow" fieldPosition="3"/>
    </format>
    <format dxfId="1003">
      <pivotArea field="18" type="button" dataOnly="0" labelOnly="1" outline="0" axis="axisRow" fieldPosition="4"/>
    </format>
    <format dxfId="1002">
      <pivotArea field="19" type="button" dataOnly="0" labelOnly="1" outline="0" axis="axisRow" fieldPosition="5"/>
    </format>
    <format dxfId="1001">
      <pivotArea field="17" type="button" dataOnly="0" labelOnly="1" outline="0" axis="axisRow" fieldPosition="6"/>
    </format>
    <format dxfId="1000">
      <pivotArea dataOnly="0" labelOnly="1" fieldPosition="0">
        <references count="1">
          <reference field="7" count="1">
            <x v="49"/>
          </reference>
        </references>
      </pivotArea>
    </format>
    <format dxfId="999">
      <pivotArea dataOnly="0" labelOnly="1" fieldPosition="0">
        <references count="2">
          <reference field="7" count="1" selected="0">
            <x v="49"/>
          </reference>
          <reference field="10" count="2">
            <x v="42"/>
            <x v="43"/>
          </reference>
        </references>
      </pivotArea>
    </format>
    <format dxfId="998">
      <pivotArea dataOnly="0" labelOnly="1" fieldPosition="0">
        <references count="3">
          <reference field="7" count="1" selected="0">
            <x v="49"/>
          </reference>
          <reference field="10" count="1" selected="0">
            <x v="42"/>
          </reference>
          <reference field="13" count="1">
            <x v="9"/>
          </reference>
        </references>
      </pivotArea>
    </format>
    <format dxfId="997">
      <pivotArea dataOnly="0" labelOnly="1" fieldPosition="0">
        <references count="4">
          <reference field="7" count="1" selected="0">
            <x v="49"/>
          </reference>
          <reference field="10" count="1" selected="0">
            <x v="42"/>
          </reference>
          <reference field="11" count="1">
            <x v="0"/>
          </reference>
          <reference field="13" count="1" selected="0">
            <x v="9"/>
          </reference>
        </references>
      </pivotArea>
    </format>
    <format dxfId="996">
      <pivotArea dataOnly="0" labelOnly="1" fieldPosition="0">
        <references count="5">
          <reference field="7" count="1" selected="0">
            <x v="49"/>
          </reference>
          <reference field="10" count="1" selected="0">
            <x v="42"/>
          </reference>
          <reference field="11" count="1" selected="0">
            <x v="0"/>
          </reference>
          <reference field="13" count="1" selected="0">
            <x v="9"/>
          </reference>
          <reference field="18" count="0"/>
        </references>
      </pivotArea>
    </format>
    <format dxfId="995">
      <pivotArea dataOnly="0" labelOnly="1" fieldPosition="0">
        <references count="6">
          <reference field="7" count="1" selected="0">
            <x v="49"/>
          </reference>
          <reference field="10" count="1" selected="0">
            <x v="42"/>
          </reference>
          <reference field="11" count="1" selected="0">
            <x v="0"/>
          </reference>
          <reference field="13" count="1" selected="0">
            <x v="9"/>
          </reference>
          <reference field="18" count="0" selected="0"/>
          <reference field="19" count="0"/>
        </references>
      </pivotArea>
    </format>
    <format dxfId="994">
      <pivotArea dataOnly="0" labelOnly="1" fieldPosition="0">
        <references count="7">
          <reference field="7" count="1" selected="0">
            <x v="49"/>
          </reference>
          <reference field="10" count="1" selected="0">
            <x v="42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76"/>
          </reference>
          <reference field="18" count="0" selected="0"/>
          <reference field="19" count="0" selected="0"/>
        </references>
      </pivotArea>
    </format>
    <format dxfId="993">
      <pivotArea dataOnly="0" labelOnly="1" fieldPosition="0">
        <references count="7">
          <reference field="7" count="1" selected="0">
            <x v="49"/>
          </reference>
          <reference field="10" count="1" selected="0">
            <x v="43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37"/>
          </reference>
          <reference field="18" count="0" selected="0"/>
          <reference field="19" count="0" selected="0"/>
        </references>
      </pivotArea>
    </format>
    <format dxfId="992">
      <pivotArea field="5" type="button" dataOnly="0" labelOnly="1" outline="0" axis="axisPage" fieldPosition="0"/>
    </format>
    <format dxfId="991">
      <pivotArea field="13" type="button" dataOnly="0" labelOnly="1" outline="0" axis="axisRow" fieldPosition="2"/>
    </format>
    <format dxfId="990">
      <pivotArea dataOnly="0" labelOnly="1" fieldPosition="0">
        <references count="3">
          <reference field="7" count="1" selected="0">
            <x v="49"/>
          </reference>
          <reference field="10" count="1" selected="0">
            <x v="42"/>
          </reference>
          <reference field="13" count="1">
            <x v="9"/>
          </reference>
        </references>
      </pivotArea>
    </format>
    <format dxfId="989">
      <pivotArea field="13" type="button" dataOnly="0" labelOnly="1" outline="0" axis="axisRow" fieldPosition="2"/>
    </format>
    <format dxfId="988">
      <pivotArea field="11" type="button" dataOnly="0" labelOnly="1" outline="0" axis="axisRow" fieldPosition="3"/>
    </format>
    <format dxfId="987">
      <pivotArea field="18" type="button" dataOnly="0" labelOnly="1" outline="0" axis="axisRow" fieldPosition="4"/>
    </format>
    <format dxfId="986">
      <pivotArea field="19" type="button" dataOnly="0" labelOnly="1" outline="0" axis="axisRow" fieldPosition="5"/>
    </format>
    <format dxfId="985">
      <pivotArea field="17" type="button" dataOnly="0" labelOnly="1" outline="0" axis="axisRow" fieldPosition="6"/>
    </format>
    <format dxfId="984">
      <pivotArea dataOnly="0" labelOnly="1" fieldPosition="0">
        <references count="3">
          <reference field="7" count="1" selected="0">
            <x v="0"/>
          </reference>
          <reference field="10" count="1" selected="0">
            <x v="51"/>
          </reference>
          <reference field="13" count="1">
            <x v="9"/>
          </reference>
        </references>
      </pivotArea>
    </format>
    <format dxfId="983">
      <pivotArea dataOnly="0" labelOnly="1" fieldPosition="0">
        <references count="3">
          <reference field="7" count="1" selected="0">
            <x v="0"/>
          </reference>
          <reference field="10" count="1" selected="0">
            <x v="137"/>
          </reference>
          <reference field="13" count="1">
            <x v="0"/>
          </reference>
        </references>
      </pivotArea>
    </format>
    <format dxfId="982">
      <pivotArea dataOnly="0" labelOnly="1" fieldPosition="0">
        <references count="3">
          <reference field="7" count="1" selected="0">
            <x v="1"/>
          </reference>
          <reference field="10" count="1" selected="0">
            <x v="34"/>
          </reference>
          <reference field="13" count="1">
            <x v="11"/>
          </reference>
        </references>
      </pivotArea>
    </format>
    <format dxfId="981">
      <pivotArea dataOnly="0" labelOnly="1" fieldPosition="0">
        <references count="3">
          <reference field="7" count="1" selected="0">
            <x v="1"/>
          </reference>
          <reference field="10" count="1" selected="0">
            <x v="39"/>
          </reference>
          <reference field="13" count="1">
            <x v="1"/>
          </reference>
        </references>
      </pivotArea>
    </format>
    <format dxfId="980">
      <pivotArea dataOnly="0" labelOnly="1" fieldPosition="0">
        <references count="3">
          <reference field="7" count="1" selected="0">
            <x v="1"/>
          </reference>
          <reference field="10" count="1" selected="0">
            <x v="52"/>
          </reference>
          <reference field="13" count="1">
            <x v="11"/>
          </reference>
        </references>
      </pivotArea>
    </format>
    <format dxfId="979">
      <pivotArea dataOnly="0" labelOnly="1" fieldPosition="0">
        <references count="3">
          <reference field="7" count="1" selected="0">
            <x v="2"/>
          </reference>
          <reference field="10" count="1" selected="0">
            <x v="57"/>
          </reference>
          <reference field="13" count="1">
            <x v="9"/>
          </reference>
        </references>
      </pivotArea>
    </format>
    <format dxfId="978">
      <pivotArea dataOnly="0" labelOnly="1" fieldPosition="0">
        <references count="3">
          <reference field="7" count="1" selected="0">
            <x v="3"/>
          </reference>
          <reference field="10" count="1" selected="0">
            <x v="50"/>
          </reference>
          <reference field="13" count="1">
            <x v="4"/>
          </reference>
        </references>
      </pivotArea>
    </format>
    <format dxfId="977">
      <pivotArea dataOnly="0" labelOnly="1" fieldPosition="0">
        <references count="3">
          <reference field="7" count="1" selected="0">
            <x v="4"/>
          </reference>
          <reference field="10" count="1" selected="0">
            <x v="81"/>
          </reference>
          <reference field="13" count="1">
            <x v="11"/>
          </reference>
        </references>
      </pivotArea>
    </format>
    <format dxfId="976">
      <pivotArea dataOnly="0" labelOnly="1" fieldPosition="0">
        <references count="3">
          <reference field="7" count="1" selected="0">
            <x v="4"/>
          </reference>
          <reference field="10" count="1" selected="0">
            <x v="156"/>
          </reference>
          <reference field="13" count="1">
            <x v="0"/>
          </reference>
        </references>
      </pivotArea>
    </format>
    <format dxfId="975">
      <pivotArea dataOnly="0" labelOnly="1" fieldPosition="0">
        <references count="3">
          <reference field="7" count="1" selected="0">
            <x v="4"/>
          </reference>
          <reference field="10" count="1" selected="0">
            <x v="183"/>
          </reference>
          <reference field="13" count="1">
            <x v="5"/>
          </reference>
        </references>
      </pivotArea>
    </format>
    <format dxfId="974">
      <pivotArea dataOnly="0" labelOnly="1" fieldPosition="0">
        <references count="3">
          <reference field="7" count="1" selected="0">
            <x v="4"/>
          </reference>
          <reference field="10" count="1" selected="0">
            <x v="206"/>
          </reference>
          <reference field="13" count="1">
            <x v="11"/>
          </reference>
        </references>
      </pivotArea>
    </format>
    <format dxfId="973">
      <pivotArea dataOnly="0" labelOnly="1" fieldPosition="0">
        <references count="3">
          <reference field="7" count="1" selected="0">
            <x v="4"/>
          </reference>
          <reference field="10" count="1" selected="0">
            <x v="208"/>
          </reference>
          <reference field="13" count="1">
            <x v="8"/>
          </reference>
        </references>
      </pivotArea>
    </format>
    <format dxfId="972">
      <pivotArea dataOnly="0" labelOnly="1" fieldPosition="0">
        <references count="3">
          <reference field="7" count="1" selected="0">
            <x v="4"/>
          </reference>
          <reference field="10" count="1" selected="0">
            <x v="234"/>
          </reference>
          <reference field="13" count="1">
            <x v="10"/>
          </reference>
        </references>
      </pivotArea>
    </format>
    <format dxfId="971">
      <pivotArea dataOnly="0" labelOnly="1" fieldPosition="0">
        <references count="3">
          <reference field="7" count="1" selected="0">
            <x v="5"/>
          </reference>
          <reference field="10" count="1" selected="0">
            <x v="33"/>
          </reference>
          <reference field="13" count="1">
            <x v="6"/>
          </reference>
        </references>
      </pivotArea>
    </format>
    <format dxfId="970">
      <pivotArea dataOnly="0" labelOnly="1" fieldPosition="0">
        <references count="3">
          <reference field="7" count="1" selected="0">
            <x v="6"/>
          </reference>
          <reference field="10" count="1" selected="0">
            <x v="205"/>
          </reference>
          <reference field="13" count="1">
            <x v="4"/>
          </reference>
        </references>
      </pivotArea>
    </format>
    <format dxfId="969">
      <pivotArea dataOnly="0" labelOnly="1" fieldPosition="0">
        <references count="3">
          <reference field="7" count="1" selected="0">
            <x v="7"/>
          </reference>
          <reference field="10" count="1" selected="0">
            <x v="21"/>
          </reference>
          <reference field="13" count="1">
            <x v="7"/>
          </reference>
        </references>
      </pivotArea>
    </format>
    <format dxfId="968">
      <pivotArea dataOnly="0" labelOnly="1" fieldPosition="0">
        <references count="3">
          <reference field="7" count="1" selected="0">
            <x v="8"/>
          </reference>
          <reference field="10" count="1" selected="0">
            <x v="200"/>
          </reference>
          <reference field="13" count="1">
            <x v="11"/>
          </reference>
        </references>
      </pivotArea>
    </format>
    <format dxfId="967">
      <pivotArea dataOnly="0" labelOnly="1" fieldPosition="0">
        <references count="3">
          <reference field="7" count="1" selected="0">
            <x v="10"/>
          </reference>
          <reference field="10" count="1" selected="0">
            <x v="2"/>
          </reference>
          <reference field="13" count="2">
            <x v="8"/>
            <x v="11"/>
          </reference>
        </references>
      </pivotArea>
    </format>
    <format dxfId="966">
      <pivotArea dataOnly="0" labelOnly="1" fieldPosition="0">
        <references count="3">
          <reference field="7" count="1" selected="0">
            <x v="10"/>
          </reference>
          <reference field="10" count="1" selected="0">
            <x v="3"/>
          </reference>
          <reference field="13" count="2">
            <x v="8"/>
            <x v="11"/>
          </reference>
        </references>
      </pivotArea>
    </format>
    <format dxfId="965">
      <pivotArea dataOnly="0" labelOnly="1" fieldPosition="0">
        <references count="3">
          <reference field="7" count="1" selected="0">
            <x v="10"/>
          </reference>
          <reference field="10" count="1" selected="0">
            <x v="4"/>
          </reference>
          <reference field="13" count="2">
            <x v="8"/>
            <x v="11"/>
          </reference>
        </references>
      </pivotArea>
    </format>
    <format dxfId="964">
      <pivotArea dataOnly="0" labelOnly="1" fieldPosition="0">
        <references count="3">
          <reference field="7" count="1" selected="0">
            <x v="10"/>
          </reference>
          <reference field="10" count="1" selected="0">
            <x v="5"/>
          </reference>
          <reference field="13" count="2">
            <x v="8"/>
            <x v="11"/>
          </reference>
        </references>
      </pivotArea>
    </format>
    <format dxfId="963">
      <pivotArea dataOnly="0" labelOnly="1" fieldPosition="0">
        <references count="3">
          <reference field="7" count="1" selected="0">
            <x v="13"/>
          </reference>
          <reference field="10" count="1" selected="0">
            <x v="149"/>
          </reference>
          <reference field="13" count="1">
            <x v="9"/>
          </reference>
        </references>
      </pivotArea>
    </format>
    <format dxfId="962">
      <pivotArea dataOnly="0" labelOnly="1" fieldPosition="0">
        <references count="3">
          <reference field="7" count="1" selected="0">
            <x v="14"/>
          </reference>
          <reference field="10" count="1" selected="0">
            <x v="9"/>
          </reference>
          <reference field="13" count="1">
            <x v="0"/>
          </reference>
        </references>
      </pivotArea>
    </format>
    <format dxfId="961">
      <pivotArea dataOnly="0" labelOnly="1" fieldPosition="0">
        <references count="3">
          <reference field="7" count="1" selected="0">
            <x v="14"/>
          </reference>
          <reference field="10" count="1" selected="0">
            <x v="30"/>
          </reference>
          <reference field="13" count="1">
            <x v="10"/>
          </reference>
        </references>
      </pivotArea>
    </format>
    <format dxfId="960">
      <pivotArea dataOnly="0" labelOnly="1" fieldPosition="0">
        <references count="3">
          <reference field="7" count="1" selected="0">
            <x v="14"/>
          </reference>
          <reference field="10" count="1" selected="0">
            <x v="55"/>
          </reference>
          <reference field="13" count="1">
            <x v="11"/>
          </reference>
        </references>
      </pivotArea>
    </format>
    <format dxfId="959">
      <pivotArea dataOnly="0" labelOnly="1" fieldPosition="0">
        <references count="3">
          <reference field="7" count="1" selected="0">
            <x v="14"/>
          </reference>
          <reference field="10" count="1" selected="0">
            <x v="135"/>
          </reference>
          <reference field="13" count="1">
            <x v="0"/>
          </reference>
        </references>
      </pivotArea>
    </format>
    <format dxfId="958">
      <pivotArea dataOnly="0" labelOnly="1" fieldPosition="0">
        <references count="3">
          <reference field="7" count="1" selected="0">
            <x v="14"/>
          </reference>
          <reference field="10" count="1" selected="0">
            <x v="199"/>
          </reference>
          <reference field="13" count="1">
            <x v="11"/>
          </reference>
        </references>
      </pivotArea>
    </format>
    <format dxfId="957">
      <pivotArea dataOnly="0" labelOnly="1" fieldPosition="0">
        <references count="3">
          <reference field="7" count="1" selected="0">
            <x v="14"/>
          </reference>
          <reference field="10" count="1" selected="0">
            <x v="212"/>
          </reference>
          <reference field="13" count="1">
            <x v="8"/>
          </reference>
        </references>
      </pivotArea>
    </format>
    <format dxfId="956">
      <pivotArea dataOnly="0" labelOnly="1" fieldPosition="0">
        <references count="3">
          <reference field="7" count="1" selected="0">
            <x v="15"/>
          </reference>
          <reference field="10" count="1" selected="0">
            <x v="11"/>
          </reference>
          <reference field="13" count="1">
            <x v="11"/>
          </reference>
        </references>
      </pivotArea>
    </format>
    <format dxfId="955">
      <pivotArea dataOnly="0" labelOnly="1" fieldPosition="0">
        <references count="3">
          <reference field="7" count="1" selected="0">
            <x v="22"/>
          </reference>
          <reference field="10" count="1" selected="0">
            <x v="64"/>
          </reference>
          <reference field="13" count="1">
            <x v="0"/>
          </reference>
        </references>
      </pivotArea>
    </format>
    <format dxfId="954">
      <pivotArea dataOnly="0" labelOnly="1" fieldPosition="0">
        <references count="3">
          <reference field="7" count="1" selected="0">
            <x v="22"/>
          </reference>
          <reference field="10" count="1" selected="0">
            <x v="134"/>
          </reference>
          <reference field="13" count="1">
            <x v="11"/>
          </reference>
        </references>
      </pivotArea>
    </format>
    <format dxfId="953">
      <pivotArea dataOnly="0" labelOnly="1" fieldPosition="0">
        <references count="3">
          <reference field="7" count="1" selected="0">
            <x v="24"/>
          </reference>
          <reference field="10" count="1" selected="0">
            <x v="190"/>
          </reference>
          <reference field="13" count="1">
            <x v="0"/>
          </reference>
        </references>
      </pivotArea>
    </format>
    <format dxfId="952">
      <pivotArea dataOnly="0" labelOnly="1" fieldPosition="0">
        <references count="3">
          <reference field="7" count="1" selected="0">
            <x v="25"/>
          </reference>
          <reference field="10" count="1" selected="0">
            <x v="56"/>
          </reference>
          <reference field="13" count="1">
            <x v="9"/>
          </reference>
        </references>
      </pivotArea>
    </format>
    <format dxfId="951">
      <pivotArea dataOnly="0" labelOnly="1" fieldPosition="0">
        <references count="3">
          <reference field="7" count="1" selected="0">
            <x v="25"/>
          </reference>
          <reference field="10" count="1" selected="0">
            <x v="98"/>
          </reference>
          <reference field="13" count="1">
            <x v="11"/>
          </reference>
        </references>
      </pivotArea>
    </format>
    <format dxfId="950">
      <pivotArea dataOnly="0" labelOnly="1" fieldPosition="0">
        <references count="3">
          <reference field="7" count="1" selected="0">
            <x v="25"/>
          </reference>
          <reference field="10" count="1" selected="0">
            <x v="195"/>
          </reference>
          <reference field="13" count="1">
            <x v="0"/>
          </reference>
        </references>
      </pivotArea>
    </format>
    <format dxfId="949">
      <pivotArea dataOnly="0" labelOnly="1" fieldPosition="0">
        <references count="3">
          <reference field="7" count="1" selected="0">
            <x v="28"/>
          </reference>
          <reference field="10" count="1" selected="0">
            <x v="87"/>
          </reference>
          <reference field="13" count="1">
            <x v="11"/>
          </reference>
        </references>
      </pivotArea>
    </format>
    <format dxfId="948">
      <pivotArea dataOnly="0" labelOnly="1" fieldPosition="0">
        <references count="3">
          <reference field="7" count="1" selected="0">
            <x v="28"/>
          </reference>
          <reference field="10" count="1" selected="0">
            <x v="147"/>
          </reference>
          <reference field="13" count="1">
            <x v="0"/>
          </reference>
        </references>
      </pivotArea>
    </format>
    <format dxfId="947">
      <pivotArea dataOnly="0" labelOnly="1" fieldPosition="0">
        <references count="3">
          <reference field="7" count="1" selected="0">
            <x v="28"/>
          </reference>
          <reference field="10" count="1" selected="0">
            <x v="203"/>
          </reference>
          <reference field="13" count="1">
            <x v="11"/>
          </reference>
        </references>
      </pivotArea>
    </format>
    <format dxfId="946">
      <pivotArea dataOnly="0" labelOnly="1" fieldPosition="0">
        <references count="3">
          <reference field="7" count="1" selected="0">
            <x v="29"/>
          </reference>
          <reference field="10" count="1" selected="0">
            <x v="150"/>
          </reference>
          <reference field="13" count="1">
            <x v="0"/>
          </reference>
        </references>
      </pivotArea>
    </format>
    <format dxfId="945">
      <pivotArea dataOnly="0" labelOnly="1" fieldPosition="0">
        <references count="3">
          <reference field="7" count="1" selected="0">
            <x v="30"/>
          </reference>
          <reference field="10" count="1" selected="0">
            <x v="70"/>
          </reference>
          <reference field="13" count="1">
            <x v="11"/>
          </reference>
        </references>
      </pivotArea>
    </format>
    <format dxfId="944">
      <pivotArea dataOnly="0" labelOnly="1" fieldPosition="0">
        <references count="3">
          <reference field="7" count="1" selected="0">
            <x v="32"/>
          </reference>
          <reference field="10" count="1" selected="0">
            <x v="142"/>
          </reference>
          <reference field="13" count="1">
            <x v="0"/>
          </reference>
        </references>
      </pivotArea>
    </format>
    <format dxfId="943">
      <pivotArea dataOnly="0" labelOnly="1" fieldPosition="0">
        <references count="3">
          <reference field="7" count="1" selected="0">
            <x v="33"/>
          </reference>
          <reference field="10" count="1" selected="0">
            <x v="35"/>
          </reference>
          <reference field="13" count="1">
            <x v="11"/>
          </reference>
        </references>
      </pivotArea>
    </format>
    <format dxfId="942">
      <pivotArea dataOnly="0" labelOnly="1" fieldPosition="0">
        <references count="3">
          <reference field="7" count="1" selected="0">
            <x v="33"/>
          </reference>
          <reference field="10" count="1" selected="0">
            <x v="151"/>
          </reference>
          <reference field="13" count="1">
            <x v="0"/>
          </reference>
        </references>
      </pivotArea>
    </format>
    <format dxfId="941">
      <pivotArea dataOnly="0" labelOnly="1" fieldPosition="0">
        <references count="3">
          <reference field="7" count="1" selected="0">
            <x v="33"/>
          </reference>
          <reference field="10" count="1" selected="0">
            <x v="240"/>
          </reference>
          <reference field="13" count="1">
            <x v="11"/>
          </reference>
        </references>
      </pivotArea>
    </format>
    <format dxfId="940">
      <pivotArea dataOnly="0" labelOnly="1" fieldPosition="0">
        <references count="3">
          <reference field="7" count="1" selected="0">
            <x v="34"/>
          </reference>
          <reference field="10" count="1" selected="0">
            <x v="155"/>
          </reference>
          <reference field="13" count="1">
            <x v="0"/>
          </reference>
        </references>
      </pivotArea>
    </format>
    <format dxfId="939">
      <pivotArea dataOnly="0" labelOnly="1" fieldPosition="0">
        <references count="3">
          <reference field="7" count="1" selected="0">
            <x v="34"/>
          </reference>
          <reference field="10" count="1" selected="0">
            <x v="210"/>
          </reference>
          <reference field="13" count="1">
            <x v="8"/>
          </reference>
        </references>
      </pivotArea>
    </format>
    <format dxfId="938">
      <pivotArea dataOnly="0" labelOnly="1" fieldPosition="0">
        <references count="3">
          <reference field="7" count="1" selected="0">
            <x v="35"/>
          </reference>
          <reference field="10" count="1" selected="0">
            <x v="171"/>
          </reference>
          <reference field="13" count="1">
            <x v="0"/>
          </reference>
        </references>
      </pivotArea>
    </format>
    <format dxfId="937">
      <pivotArea dataOnly="0" labelOnly="1" fieldPosition="0">
        <references count="3">
          <reference field="7" count="1" selected="0">
            <x v="36"/>
          </reference>
          <reference field="10" count="1" selected="0">
            <x v="22"/>
          </reference>
          <reference field="13" count="1">
            <x v="2"/>
          </reference>
        </references>
      </pivotArea>
    </format>
    <format dxfId="936">
      <pivotArea dataOnly="0" labelOnly="1" fieldPosition="0">
        <references count="3">
          <reference field="7" count="1" selected="0">
            <x v="36"/>
          </reference>
          <reference field="10" count="1" selected="0">
            <x v="138"/>
          </reference>
          <reference field="13" count="1">
            <x v="0"/>
          </reference>
        </references>
      </pivotArea>
    </format>
    <format dxfId="935">
      <pivotArea dataOnly="0" labelOnly="1" fieldPosition="0">
        <references count="3">
          <reference field="7" count="1" selected="0">
            <x v="37"/>
          </reference>
          <reference field="10" count="1" selected="0">
            <x v="235"/>
          </reference>
          <reference field="13" count="1">
            <x v="11"/>
          </reference>
        </references>
      </pivotArea>
    </format>
    <format dxfId="934">
      <pivotArea dataOnly="0" labelOnly="1" fieldPosition="0">
        <references count="3">
          <reference field="7" count="1" selected="0">
            <x v="37"/>
          </reference>
          <reference field="10" count="1" selected="0">
            <x v="239"/>
          </reference>
          <reference field="13" count="1">
            <x v="8"/>
          </reference>
        </references>
      </pivotArea>
    </format>
    <format dxfId="933">
      <pivotArea dataOnly="0" labelOnly="1" fieldPosition="0">
        <references count="3">
          <reference field="7" count="1" selected="0">
            <x v="38"/>
          </reference>
          <reference field="10" count="1" selected="0">
            <x v="38"/>
          </reference>
          <reference field="13" count="1">
            <x v="9"/>
          </reference>
        </references>
      </pivotArea>
    </format>
    <format dxfId="932">
      <pivotArea dataOnly="0" labelOnly="1" fieldPosition="0">
        <references count="3">
          <reference field="7" count="1" selected="0">
            <x v="38"/>
          </reference>
          <reference field="10" count="1" selected="0">
            <x v="89"/>
          </reference>
          <reference field="13" count="1">
            <x v="11"/>
          </reference>
        </references>
      </pivotArea>
    </format>
    <format dxfId="931">
      <pivotArea dataOnly="0" labelOnly="1" fieldPosition="0">
        <references count="3">
          <reference field="7" count="1" selected="0">
            <x v="40"/>
          </reference>
          <reference field="10" count="1" selected="0">
            <x v="44"/>
          </reference>
          <reference field="13" count="1">
            <x v="0"/>
          </reference>
        </references>
      </pivotArea>
    </format>
    <format dxfId="930">
      <pivotArea dataOnly="0" labelOnly="1" fieldPosition="0">
        <references count="3">
          <reference field="7" count="1" selected="0">
            <x v="40"/>
          </reference>
          <reference field="10" count="1" selected="0">
            <x v="49"/>
          </reference>
          <reference field="13" count="1">
            <x v="11"/>
          </reference>
        </references>
      </pivotArea>
    </format>
    <format dxfId="929">
      <pivotArea dataOnly="0" labelOnly="1" fieldPosition="0">
        <references count="3">
          <reference field="7" count="1" selected="0">
            <x v="40"/>
          </reference>
          <reference field="10" count="1" selected="0">
            <x v="177"/>
          </reference>
          <reference field="13" count="1">
            <x v="0"/>
          </reference>
        </references>
      </pivotArea>
    </format>
    <format dxfId="928">
      <pivotArea dataOnly="0" labelOnly="1" fieldPosition="0">
        <references count="3">
          <reference field="7" count="1" selected="0">
            <x v="40"/>
          </reference>
          <reference field="10" count="1" selected="0">
            <x v="244"/>
          </reference>
          <reference field="13" count="1">
            <x v="8"/>
          </reference>
        </references>
      </pivotArea>
    </format>
    <format dxfId="927">
      <pivotArea dataOnly="0" labelOnly="1" fieldPosition="0">
        <references count="3">
          <reference field="7" count="1" selected="0">
            <x v="41"/>
          </reference>
          <reference field="10" count="1" selected="0">
            <x v="167"/>
          </reference>
          <reference field="13" count="1">
            <x v="0"/>
          </reference>
        </references>
      </pivotArea>
    </format>
    <format dxfId="926">
      <pivotArea dataOnly="0" labelOnly="1" fieldPosition="0">
        <references count="3">
          <reference field="7" count="1" selected="0">
            <x v="42"/>
          </reference>
          <reference field="10" count="1" selected="0">
            <x v="76"/>
          </reference>
          <reference field="13" count="1">
            <x v="11"/>
          </reference>
        </references>
      </pivotArea>
    </format>
    <format dxfId="925">
      <pivotArea dataOnly="0" labelOnly="1" fieldPosition="0">
        <references count="3">
          <reference field="7" count="1" selected="0">
            <x v="42"/>
          </reference>
          <reference field="10" count="1" selected="0">
            <x v="157"/>
          </reference>
          <reference field="13" count="1">
            <x v="0"/>
          </reference>
        </references>
      </pivotArea>
    </format>
    <format dxfId="924">
      <pivotArea dataOnly="0" labelOnly="1" fieldPosition="0">
        <references count="3">
          <reference field="7" count="1" selected="0">
            <x v="43"/>
          </reference>
          <reference field="10" count="1" selected="0">
            <x v="69"/>
          </reference>
          <reference field="13" count="1">
            <x v="11"/>
          </reference>
        </references>
      </pivotArea>
    </format>
    <format dxfId="923">
      <pivotArea dataOnly="0" labelOnly="1" fieldPosition="0">
        <references count="3">
          <reference field="7" count="1" selected="0">
            <x v="43"/>
          </reference>
          <reference field="10" count="1" selected="0">
            <x v="146"/>
          </reference>
          <reference field="13" count="1">
            <x v="0"/>
          </reference>
        </references>
      </pivotArea>
    </format>
    <format dxfId="922">
      <pivotArea dataOnly="0" labelOnly="1" fieldPosition="0">
        <references count="3">
          <reference field="7" count="1" selected="0">
            <x v="43"/>
          </reference>
          <reference field="10" count="1" selected="0">
            <x v="202"/>
          </reference>
          <reference field="13" count="1">
            <x v="3"/>
          </reference>
        </references>
      </pivotArea>
    </format>
    <format dxfId="921">
      <pivotArea dataOnly="0" labelOnly="1" fieldPosition="0">
        <references count="3">
          <reference field="7" count="1" selected="0">
            <x v="43"/>
          </reference>
          <reference field="10" count="1" selected="0">
            <x v="224"/>
          </reference>
          <reference field="13" count="1">
            <x v="9"/>
          </reference>
        </references>
      </pivotArea>
    </format>
    <format dxfId="920">
      <pivotArea dataOnly="0" labelOnly="1" fieldPosition="0">
        <references count="3">
          <reference field="7" count="1" selected="0">
            <x v="44"/>
          </reference>
          <reference field="10" count="1" selected="0">
            <x v="158"/>
          </reference>
          <reference field="13" count="1">
            <x v="0"/>
          </reference>
        </references>
      </pivotArea>
    </format>
    <format dxfId="919">
      <pivotArea dataOnly="0" labelOnly="1" fieldPosition="0">
        <references count="3">
          <reference field="7" count="1" selected="0">
            <x v="45"/>
          </reference>
          <reference field="10" count="1" selected="0">
            <x v="75"/>
          </reference>
          <reference field="13" count="1">
            <x v="9"/>
          </reference>
        </references>
      </pivotArea>
    </format>
    <format dxfId="918">
      <pivotArea dataOnly="0" labelOnly="1" fieldPosition="0">
        <references count="3">
          <reference field="7" count="1" selected="0">
            <x v="45"/>
          </reference>
          <reference field="10" count="1" selected="0">
            <x v="113"/>
          </reference>
          <reference field="13" count="1">
            <x v="11"/>
          </reference>
        </references>
      </pivotArea>
    </format>
    <format dxfId="917">
      <pivotArea dataOnly="0" labelOnly="1" fieldPosition="0">
        <references count="3">
          <reference field="7" count="1" selected="0">
            <x v="45"/>
          </reference>
          <reference field="10" count="1" selected="0">
            <x v="125"/>
          </reference>
          <reference field="13" count="1">
            <x v="9"/>
          </reference>
        </references>
      </pivotArea>
    </format>
    <format dxfId="916">
      <pivotArea dataOnly="0" labelOnly="1" fieldPosition="0">
        <references count="3">
          <reference field="7" count="1" selected="0">
            <x v="46"/>
          </reference>
          <reference field="10" count="1" selected="0">
            <x v="6"/>
          </reference>
          <reference field="13" count="1">
            <x v="0"/>
          </reference>
        </references>
      </pivotArea>
    </format>
    <format dxfId="915">
      <pivotArea dataOnly="0" labelOnly="1" fieldPosition="0">
        <references count="3">
          <reference field="7" count="1" selected="0">
            <x v="46"/>
          </reference>
          <reference field="10" count="1" selected="0">
            <x v="85"/>
          </reference>
          <reference field="13" count="1">
            <x v="11"/>
          </reference>
        </references>
      </pivotArea>
    </format>
    <format dxfId="914">
      <pivotArea dataOnly="0" labelOnly="1" fieldPosition="0">
        <references count="3">
          <reference field="7" count="1" selected="0">
            <x v="47"/>
          </reference>
          <reference field="10" count="1" selected="0">
            <x v="86"/>
          </reference>
          <reference field="13" count="1">
            <x v="0"/>
          </reference>
        </references>
      </pivotArea>
    </format>
    <format dxfId="913">
      <pivotArea dataOnly="0" labelOnly="1" fieldPosition="0">
        <references count="3">
          <reference field="7" count="1" selected="0">
            <x v="48"/>
          </reference>
          <reference field="10" count="1" selected="0">
            <x v="15"/>
          </reference>
          <reference field="13" count="1">
            <x v="8"/>
          </reference>
        </references>
      </pivotArea>
    </format>
    <format dxfId="912">
      <pivotArea dataOnly="0" labelOnly="1" fieldPosition="0">
        <references count="3">
          <reference field="7" count="1" selected="0">
            <x v="48"/>
          </reference>
          <reference field="10" count="1" selected="0">
            <x v="65"/>
          </reference>
          <reference field="13" count="1">
            <x v="11"/>
          </reference>
        </references>
      </pivotArea>
    </format>
    <format dxfId="911">
      <pivotArea dataOnly="0" labelOnly="1" fieldPosition="0">
        <references count="3">
          <reference field="7" count="1" selected="0">
            <x v="48"/>
          </reference>
          <reference field="10" count="1" selected="0">
            <x v="231"/>
          </reference>
          <reference field="13" count="1">
            <x v="9"/>
          </reference>
        </references>
      </pivotArea>
    </format>
    <format dxfId="910">
      <pivotArea dataOnly="0" labelOnly="1" fieldPosition="0">
        <references count="3">
          <reference field="7" count="1" selected="0">
            <x v="50"/>
          </reference>
          <reference field="10" count="1" selected="0">
            <x v="16"/>
          </reference>
          <reference field="13" count="1">
            <x v="11"/>
          </reference>
        </references>
      </pivotArea>
    </format>
    <format dxfId="909">
      <pivotArea dataOnly="0" labelOnly="1" fieldPosition="0">
        <references count="3">
          <reference field="7" count="1" selected="0">
            <x v="50"/>
          </reference>
          <reference field="10" count="1" selected="0">
            <x v="226"/>
          </reference>
          <reference field="13" count="1">
            <x v="9"/>
          </reference>
        </references>
      </pivotArea>
    </format>
    <format dxfId="908">
      <pivotArea dataOnly="0" labelOnly="1" fieldPosition="0">
        <references count="3">
          <reference field="7" count="1" selected="0">
            <x v="50"/>
          </reference>
          <reference field="10" count="1" selected="0">
            <x v="242"/>
          </reference>
          <reference field="13" count="1">
            <x v="11"/>
          </reference>
        </references>
      </pivotArea>
    </format>
    <format dxfId="907">
      <pivotArea dataOnly="0" labelOnly="1" fieldPosition="0">
        <references count="3">
          <reference field="7" count="1" selected="0">
            <x v="51"/>
          </reference>
          <reference field="10" count="1" selected="0">
            <x v="144"/>
          </reference>
          <reference field="13" count="1">
            <x v="9"/>
          </reference>
        </references>
      </pivotArea>
    </format>
    <format dxfId="906">
      <pivotArea dataOnly="0" labelOnly="1" fieldPosition="0">
        <references count="3">
          <reference field="7" count="1" selected="0">
            <x v="52"/>
          </reference>
          <reference field="10" count="1" selected="0">
            <x v="131"/>
          </reference>
          <reference field="13" count="1">
            <x v="11"/>
          </reference>
        </references>
      </pivotArea>
    </format>
    <format dxfId="905">
      <pivotArea dataOnly="0" labelOnly="1" fieldPosition="0">
        <references count="3">
          <reference field="7" count="1" selected="0">
            <x v="54"/>
          </reference>
          <reference field="10" count="1" selected="0">
            <x v="8"/>
          </reference>
          <reference field="13" count="1">
            <x v="8"/>
          </reference>
        </references>
      </pivotArea>
    </format>
    <format dxfId="904">
      <pivotArea dataOnly="0" labelOnly="1" fieldPosition="0">
        <references count="3">
          <reference field="7" count="1" selected="0">
            <x v="55"/>
          </reference>
          <reference field="10" count="1" selected="0">
            <x v="40"/>
          </reference>
          <reference field="13" count="1">
            <x v="0"/>
          </reference>
        </references>
      </pivotArea>
    </format>
    <format dxfId="903">
      <pivotArea dataOnly="0" labelOnly="1" fieldPosition="0">
        <references count="3">
          <reference field="7" count="1" selected="0">
            <x v="55"/>
          </reference>
          <reference field="10" count="1" selected="0">
            <x v="74"/>
          </reference>
          <reference field="13" count="1">
            <x v="11"/>
          </reference>
        </references>
      </pivotArea>
    </format>
    <format dxfId="902">
      <pivotArea dataOnly="0" labelOnly="1" fieldPosition="0">
        <references count="3">
          <reference field="7" count="1" selected="0">
            <x v="56"/>
          </reference>
          <reference field="10" count="1" selected="0">
            <x v="41"/>
          </reference>
          <reference field="13" count="1">
            <x v="0"/>
          </reference>
        </references>
      </pivotArea>
    </format>
    <format dxfId="901">
      <pivotArea dataOnly="0" labelOnly="1" fieldPosition="0">
        <references count="3">
          <reference field="7" count="1" selected="0">
            <x v="57"/>
          </reference>
          <reference field="10" count="1" selected="0">
            <x v="68"/>
          </reference>
          <reference field="13" count="1">
            <x v="11"/>
          </reference>
        </references>
      </pivotArea>
    </format>
    <format dxfId="900">
      <pivotArea dataOnly="0" labelOnly="1" fieldPosition="0">
        <references count="4">
          <reference field="7" count="1" selected="0">
            <x v="0"/>
          </reference>
          <reference field="10" count="1" selected="0">
            <x v="51"/>
          </reference>
          <reference field="11" count="1">
            <x v="0"/>
          </reference>
          <reference field="13" count="1" selected="0">
            <x v="9"/>
          </reference>
        </references>
      </pivotArea>
    </format>
    <format dxfId="899">
      <pivotArea dataOnly="0" labelOnly="1" fieldPosition="0">
        <references count="4">
          <reference field="7" count="1" selected="0">
            <x v="1"/>
          </reference>
          <reference field="10" count="1" selected="0">
            <x v="39"/>
          </reference>
          <reference field="11" count="1">
            <x v="1"/>
          </reference>
          <reference field="13" count="1" selected="0">
            <x v="1"/>
          </reference>
        </references>
      </pivotArea>
    </format>
    <format dxfId="898">
      <pivotArea dataOnly="0" labelOnly="1" fieldPosition="0">
        <references count="4">
          <reference field="7" count="1" selected="0">
            <x v="1"/>
          </reference>
          <reference field="10" count="1" selected="0">
            <x v="52"/>
          </reference>
          <reference field="11" count="1">
            <x v="0"/>
          </reference>
          <reference field="13" count="1" selected="0">
            <x v="11"/>
          </reference>
        </references>
      </pivotArea>
    </format>
    <format dxfId="897">
      <pivotArea dataOnly="0" labelOnly="1" fieldPosition="0">
        <references count="4">
          <reference field="7" count="1" selected="0">
            <x v="2"/>
          </reference>
          <reference field="10" count="1" selected="0">
            <x v="57"/>
          </reference>
          <reference field="11" count="1">
            <x v="1"/>
          </reference>
          <reference field="13" count="1" selected="0">
            <x v="9"/>
          </reference>
        </references>
      </pivotArea>
    </format>
    <format dxfId="896">
      <pivotArea dataOnly="0" labelOnly="1" fieldPosition="0">
        <references count="4">
          <reference field="7" count="1" selected="0">
            <x v="3"/>
          </reference>
          <reference field="10" count="1" selected="0">
            <x v="50"/>
          </reference>
          <reference field="11" count="1">
            <x v="0"/>
          </reference>
          <reference field="13" count="1" selected="0">
            <x v="4"/>
          </reference>
        </references>
      </pivotArea>
    </format>
    <format dxfId="895">
      <pivotArea dataOnly="0" labelOnly="1" fieldPosition="0">
        <references count="4">
          <reference field="7" count="1" selected="0">
            <x v="24"/>
          </reference>
          <reference field="10" count="1" selected="0">
            <x v="79"/>
          </reference>
          <reference field="11" count="1">
            <x v="1"/>
          </reference>
          <reference field="13" count="1" selected="0">
            <x v="11"/>
          </reference>
        </references>
      </pivotArea>
    </format>
    <format dxfId="894">
      <pivotArea dataOnly="0" labelOnly="1" fieldPosition="0">
        <references count="4">
          <reference field="7" count="1" selected="0">
            <x v="24"/>
          </reference>
          <reference field="10" count="1" selected="0">
            <x v="190"/>
          </reference>
          <reference field="11" count="1">
            <x v="0"/>
          </reference>
          <reference field="13" count="1" selected="0">
            <x v="0"/>
          </reference>
        </references>
      </pivotArea>
    </format>
    <format dxfId="893">
      <pivotArea dataOnly="0" labelOnly="1" fieldPosition="0">
        <references count="4">
          <reference field="7" count="1" selected="0">
            <x v="25"/>
          </reference>
          <reference field="10" count="1" selected="0">
            <x v="56"/>
          </reference>
          <reference field="11" count="1">
            <x v="1"/>
          </reference>
          <reference field="13" count="1" selected="0">
            <x v="9"/>
          </reference>
        </references>
      </pivotArea>
    </format>
    <format dxfId="892">
      <pivotArea dataOnly="0" labelOnly="1" fieldPosition="0">
        <references count="4">
          <reference field="7" count="1" selected="0">
            <x v="25"/>
          </reference>
          <reference field="10" count="1" selected="0">
            <x v="98"/>
          </reference>
          <reference field="11" count="1">
            <x v="0"/>
          </reference>
          <reference field="13" count="1" selected="0">
            <x v="11"/>
          </reference>
        </references>
      </pivotArea>
    </format>
    <format dxfId="891">
      <pivotArea dataOnly="0" labelOnly="1" fieldPosition="0">
        <references count="4">
          <reference field="7" count="1" selected="0">
            <x v="25"/>
          </reference>
          <reference field="10" count="1" selected="0">
            <x v="195"/>
          </reference>
          <reference field="11" count="1">
            <x v="1"/>
          </reference>
          <reference field="13" count="1" selected="0">
            <x v="0"/>
          </reference>
        </references>
      </pivotArea>
    </format>
    <format dxfId="890">
      <pivotArea dataOnly="0" labelOnly="1" fieldPosition="0">
        <references count="4">
          <reference field="7" count="1" selected="0">
            <x v="26"/>
          </reference>
          <reference field="10" count="1" selected="0">
            <x v="196"/>
          </reference>
          <reference field="11" count="1">
            <x v="0"/>
          </reference>
          <reference field="13" count="1" selected="0">
            <x v="0"/>
          </reference>
        </references>
      </pivotArea>
    </format>
    <format dxfId="889">
      <pivotArea dataOnly="0" labelOnly="1" fieldPosition="0">
        <references count="4">
          <reference field="7" count="1" selected="0">
            <x v="27"/>
          </reference>
          <reference field="10" count="1" selected="0">
            <x v="136"/>
          </reference>
          <reference field="11" count="1">
            <x v="1"/>
          </reference>
          <reference field="13" count="1" selected="0">
            <x v="0"/>
          </reference>
        </references>
      </pivotArea>
    </format>
    <format dxfId="888">
      <pivotArea dataOnly="0" labelOnly="1" fieldPosition="0">
        <references count="4">
          <reference field="7" count="1" selected="0">
            <x v="28"/>
          </reference>
          <reference field="10" count="1" selected="0">
            <x v="87"/>
          </reference>
          <reference field="11" count="1">
            <x v="0"/>
          </reference>
          <reference field="13" count="1" selected="0">
            <x v="11"/>
          </reference>
        </references>
      </pivotArea>
    </format>
    <format dxfId="887">
      <pivotArea dataOnly="0" labelOnly="1" fieldPosition="0">
        <references count="4">
          <reference field="7" count="1" selected="0">
            <x v="31"/>
          </reference>
          <reference field="10" count="1" selected="0">
            <x v="18"/>
          </reference>
          <reference field="11" count="1">
            <x v="1"/>
          </reference>
          <reference field="13" count="1" selected="0">
            <x v="11"/>
          </reference>
        </references>
      </pivotArea>
    </format>
    <format dxfId="886">
      <pivotArea dataOnly="0" labelOnly="1" fieldPosition="0">
        <references count="4">
          <reference field="7" count="1" selected="0">
            <x v="33"/>
          </reference>
          <reference field="10" count="1" selected="0">
            <x v="35"/>
          </reference>
          <reference field="11" count="1">
            <x v="0"/>
          </reference>
          <reference field="13" count="1" selected="0">
            <x v="11"/>
          </reference>
        </references>
      </pivotArea>
    </format>
    <format dxfId="885">
      <pivotArea dataOnly="0" labelOnly="1" fieldPosition="0">
        <references count="4">
          <reference field="7" count="1" selected="0">
            <x v="33"/>
          </reference>
          <reference field="10" count="1" selected="0">
            <x v="216"/>
          </reference>
          <reference field="11" count="1">
            <x v="1"/>
          </reference>
          <reference field="13" count="1" selected="0">
            <x v="0"/>
          </reference>
        </references>
      </pivotArea>
    </format>
    <format dxfId="884">
      <pivotArea dataOnly="0" labelOnly="1" fieldPosition="0">
        <references count="4">
          <reference field="7" count="1" selected="0">
            <x v="33"/>
          </reference>
          <reference field="10" count="1" selected="0">
            <x v="232"/>
          </reference>
          <reference field="11" count="1">
            <x v="0"/>
          </reference>
          <reference field="13" count="1" selected="0">
            <x v="0"/>
          </reference>
        </references>
      </pivotArea>
    </format>
    <format dxfId="883">
      <pivotArea dataOnly="0" labelOnly="1" fieldPosition="0">
        <references count="4">
          <reference field="7" count="1" selected="0">
            <x v="35"/>
          </reference>
          <reference field="10" count="1" selected="0">
            <x v="171"/>
          </reference>
          <reference field="11" count="1">
            <x v="1"/>
          </reference>
          <reference field="13" count="1" selected="0">
            <x v="0"/>
          </reference>
        </references>
      </pivotArea>
    </format>
    <format dxfId="882">
      <pivotArea dataOnly="0" labelOnly="1" fieldPosition="0">
        <references count="4">
          <reference field="7" count="1" selected="0">
            <x v="35"/>
          </reference>
          <reference field="10" count="1" selected="0">
            <x v="172"/>
          </reference>
          <reference field="11" count="1">
            <x v="0"/>
          </reference>
          <reference field="13" count="1" selected="0">
            <x v="0"/>
          </reference>
        </references>
      </pivotArea>
    </format>
    <format dxfId="881">
      <pivotArea dataOnly="0" labelOnly="1" fieldPosition="0">
        <references count="4">
          <reference field="7" count="1" selected="0">
            <x v="35"/>
          </reference>
          <reference field="10" count="1" selected="0">
            <x v="174"/>
          </reference>
          <reference field="11" count="1">
            <x v="1"/>
          </reference>
          <reference field="13" count="1" selected="0">
            <x v="0"/>
          </reference>
        </references>
      </pivotArea>
    </format>
    <format dxfId="880">
      <pivotArea dataOnly="0" labelOnly="1" fieldPosition="0">
        <references count="4">
          <reference field="7" count="1" selected="0">
            <x v="35"/>
          </reference>
          <reference field="10" count="1" selected="0">
            <x v="191"/>
          </reference>
          <reference field="11" count="1">
            <x v="0"/>
          </reference>
          <reference field="13" count="1" selected="0">
            <x v="0"/>
          </reference>
        </references>
      </pivotArea>
    </format>
    <format dxfId="879">
      <pivotArea dataOnly="0" labelOnly="1" fieldPosition="0">
        <references count="4">
          <reference field="7" count="1" selected="0">
            <x v="36"/>
          </reference>
          <reference field="10" count="1" selected="0">
            <x v="138"/>
          </reference>
          <reference field="11" count="1">
            <x v="1"/>
          </reference>
          <reference field="13" count="1" selected="0">
            <x v="0"/>
          </reference>
        </references>
      </pivotArea>
    </format>
    <format dxfId="878">
      <pivotArea dataOnly="0" labelOnly="1" fieldPosition="0">
        <references count="4">
          <reference field="7" count="1" selected="0">
            <x v="36"/>
          </reference>
          <reference field="10" count="1" selected="0">
            <x v="141"/>
          </reference>
          <reference field="11" count="1">
            <x v="0"/>
          </reference>
          <reference field="13" count="1" selected="0">
            <x v="0"/>
          </reference>
        </references>
      </pivotArea>
    </format>
    <format dxfId="877">
      <pivotArea dataOnly="0" labelOnly="1" fieldPosition="0">
        <references count="4">
          <reference field="7" count="1" selected="0">
            <x v="36"/>
          </reference>
          <reference field="10" count="1" selected="0">
            <x v="143"/>
          </reference>
          <reference field="11" count="1">
            <x v="1"/>
          </reference>
          <reference field="13" count="1" selected="0">
            <x v="0"/>
          </reference>
        </references>
      </pivotArea>
    </format>
    <format dxfId="876">
      <pivotArea dataOnly="0" labelOnly="1" fieldPosition="0">
        <references count="4">
          <reference field="7" count="1" selected="0">
            <x v="36"/>
          </reference>
          <reference field="10" count="1" selected="0">
            <x v="152"/>
          </reference>
          <reference field="11" count="1">
            <x v="0"/>
          </reference>
          <reference field="13" count="1" selected="0">
            <x v="0"/>
          </reference>
        </references>
      </pivotArea>
    </format>
    <format dxfId="875">
      <pivotArea dataOnly="0" labelOnly="1" fieldPosition="0">
        <references count="4">
          <reference field="7" count="1" selected="0">
            <x v="42"/>
          </reference>
          <reference field="10" count="1" selected="0">
            <x v="92"/>
          </reference>
          <reference field="11" count="1">
            <x v="1"/>
          </reference>
          <reference field="13" count="1" selected="0">
            <x v="11"/>
          </reference>
        </references>
      </pivotArea>
    </format>
    <format dxfId="874">
      <pivotArea dataOnly="0" labelOnly="1" fieldPosition="0">
        <references count="4">
          <reference field="7" count="1" selected="0">
            <x v="42"/>
          </reference>
          <reference field="10" count="1" selected="0">
            <x v="102"/>
          </reference>
          <reference field="11" count="1">
            <x v="0"/>
          </reference>
          <reference field="13" count="1" selected="0">
            <x v="11"/>
          </reference>
        </references>
      </pivotArea>
    </format>
    <format dxfId="873">
      <pivotArea dataOnly="0" labelOnly="1" fieldPosition="0">
        <references count="4">
          <reference field="7" count="1" selected="0">
            <x v="42"/>
          </reference>
          <reference field="10" count="1" selected="0">
            <x v="179"/>
          </reference>
          <reference field="11" count="1">
            <x v="1"/>
          </reference>
          <reference field="13" count="1" selected="0">
            <x v="0"/>
          </reference>
        </references>
      </pivotArea>
    </format>
    <format dxfId="872">
      <pivotArea dataOnly="0" labelOnly="1" fieldPosition="0">
        <references count="4">
          <reference field="7" count="1" selected="0">
            <x v="43"/>
          </reference>
          <reference field="10" count="1" selected="0">
            <x v="69"/>
          </reference>
          <reference field="11" count="1">
            <x v="0"/>
          </reference>
          <reference field="13" count="1" selected="0">
            <x v="11"/>
          </reference>
        </references>
      </pivotArea>
    </format>
    <format dxfId="871">
      <pivotArea dataOnly="0" labelOnly="1" fieldPosition="0">
        <references count="4">
          <reference field="7" count="1" selected="0">
            <x v="43"/>
          </reference>
          <reference field="10" count="1" selected="0">
            <x v="90"/>
          </reference>
          <reference field="11" count="1">
            <x v="1"/>
          </reference>
          <reference field="13" count="1" selected="0">
            <x v="11"/>
          </reference>
        </references>
      </pivotArea>
    </format>
    <format dxfId="870">
      <pivotArea dataOnly="0" labelOnly="1" fieldPosition="0">
        <references count="4">
          <reference field="7" count="1" selected="0">
            <x v="43"/>
          </reference>
          <reference field="10" count="1" selected="0">
            <x v="146"/>
          </reference>
          <reference field="11" count="1">
            <x v="0"/>
          </reference>
          <reference field="13" count="1" selected="0">
            <x v="0"/>
          </reference>
        </references>
      </pivotArea>
    </format>
    <format dxfId="869">
      <pivotArea dataOnly="0" labelOnly="1" fieldPosition="0">
        <references count="4">
          <reference field="7" count="1" selected="0">
            <x v="43"/>
          </reference>
          <reference field="10" count="1" selected="0">
            <x v="202"/>
          </reference>
          <reference field="11" count="1">
            <x v="1"/>
          </reference>
          <reference field="13" count="1" selected="0">
            <x v="3"/>
          </reference>
        </references>
      </pivotArea>
    </format>
    <format dxfId="868">
      <pivotArea dataOnly="0" labelOnly="1" fieldPosition="0">
        <references count="4">
          <reference field="7" count="1" selected="0">
            <x v="44"/>
          </reference>
          <reference field="10" count="1" selected="0">
            <x v="158"/>
          </reference>
          <reference field="11" count="1">
            <x v="0"/>
          </reference>
          <reference field="13" count="1" selected="0">
            <x v="0"/>
          </reference>
        </references>
      </pivotArea>
    </format>
    <format dxfId="867">
      <pivotArea dataOnly="0" labelOnly="1" fieldPosition="0">
        <references count="4">
          <reference field="7" count="1" selected="0">
            <x v="48"/>
          </reference>
          <reference field="10" count="1" selected="0">
            <x v="15"/>
          </reference>
          <reference field="11" count="1">
            <x v="1"/>
          </reference>
          <reference field="13" count="1" selected="0">
            <x v="8"/>
          </reference>
        </references>
      </pivotArea>
    </format>
    <format dxfId="866">
      <pivotArea dataOnly="0" labelOnly="1" fieldPosition="0">
        <references count="4">
          <reference field="7" count="1" selected="0">
            <x v="48"/>
          </reference>
          <reference field="10" count="1" selected="0">
            <x v="65"/>
          </reference>
          <reference field="11" count="1">
            <x v="0"/>
          </reference>
          <reference field="13" count="1" selected="0">
            <x v="11"/>
          </reference>
        </references>
      </pivotArea>
    </format>
    <format dxfId="865">
      <pivotArea dataOnly="0" labelOnly="1" fieldPosition="0">
        <references count="4">
          <reference field="7" count="1" selected="0">
            <x v="50"/>
          </reference>
          <reference field="10" count="1" selected="0">
            <x v="16"/>
          </reference>
          <reference field="11" count="1">
            <x v="1"/>
          </reference>
          <reference field="13" count="1" selected="0">
            <x v="11"/>
          </reference>
        </references>
      </pivotArea>
    </format>
    <format dxfId="864">
      <pivotArea dataOnly="0" labelOnly="1" fieldPosition="0">
        <references count="4">
          <reference field="7" count="1" selected="0">
            <x v="50"/>
          </reference>
          <reference field="10" count="1" selected="0">
            <x v="242"/>
          </reference>
          <reference field="11" count="1">
            <x v="0"/>
          </reference>
          <reference field="13" count="1" selected="0">
            <x v="11"/>
          </reference>
        </references>
      </pivotArea>
    </format>
    <format dxfId="863">
      <pivotArea dataOnly="0" labelOnly="1" fieldPosition="0">
        <references count="4">
          <reference field="7" count="1" selected="0">
            <x v="51"/>
          </reference>
          <reference field="10" count="1" selected="0">
            <x v="228"/>
          </reference>
          <reference field="11" count="1">
            <x v="1"/>
          </reference>
          <reference field="13" count="1" selected="0">
            <x v="9"/>
          </reference>
        </references>
      </pivotArea>
    </format>
    <format dxfId="862">
      <pivotArea dataOnly="0" labelOnly="1" fieldPosition="0">
        <references count="4">
          <reference field="7" count="1" selected="0">
            <x v="52"/>
          </reference>
          <reference field="10" count="1" selected="0">
            <x v="131"/>
          </reference>
          <reference field="11" count="1">
            <x v="0"/>
          </reference>
          <reference field="13" count="1" selected="0">
            <x v="11"/>
          </reference>
        </references>
      </pivotArea>
    </format>
    <format dxfId="861">
      <pivotArea dataOnly="0" labelOnly="1" fieldPosition="0">
        <references count="4">
          <reference field="7" count="1" selected="0">
            <x v="55"/>
          </reference>
          <reference field="10" count="1" selected="0">
            <x v="40"/>
          </reference>
          <reference field="11" count="1">
            <x v="1"/>
          </reference>
          <reference field="13" count="1" selected="0">
            <x v="0"/>
          </reference>
        </references>
      </pivotArea>
    </format>
    <format dxfId="860">
      <pivotArea dataOnly="0" labelOnly="1" fieldPosition="0">
        <references count="4">
          <reference field="7" count="1" selected="0">
            <x v="55"/>
          </reference>
          <reference field="10" count="1" selected="0">
            <x v="74"/>
          </reference>
          <reference field="11" count="1">
            <x v="0"/>
          </reference>
          <reference field="13" count="1" selected="0">
            <x v="11"/>
          </reference>
        </references>
      </pivotArea>
    </format>
    <format dxfId="859">
      <pivotArea dataOnly="0" labelOnly="1" fieldPosition="0">
        <references count="4">
          <reference field="7" count="1" selected="0">
            <x v="56"/>
          </reference>
          <reference field="10" count="1" selected="0">
            <x v="41"/>
          </reference>
          <reference field="11" count="1">
            <x v="1"/>
          </reference>
          <reference field="13" count="1" selected="0">
            <x v="0"/>
          </reference>
        </references>
      </pivotArea>
    </format>
    <format dxfId="858">
      <pivotArea dataOnly="0" labelOnly="1" fieldPosition="0">
        <references count="4">
          <reference field="7" count="1" selected="0">
            <x v="57"/>
          </reference>
          <reference field="10" count="1" selected="0">
            <x v="68"/>
          </reference>
          <reference field="11" count="1">
            <x v="0"/>
          </reference>
          <reference field="13" count="1" selected="0">
            <x v="11"/>
          </reference>
        </references>
      </pivotArea>
    </format>
    <format dxfId="857">
      <pivotArea dataOnly="0" labelOnly="1" fieldPosition="0">
        <references count="4">
          <reference field="7" count="1" selected="0">
            <x v="57"/>
          </reference>
          <reference field="10" count="1" selected="0">
            <x v="71"/>
          </reference>
          <reference field="11" count="1">
            <x v="1"/>
          </reference>
          <reference field="13" count="1" selected="0">
            <x v="11"/>
          </reference>
        </references>
      </pivotArea>
    </format>
    <format dxfId="856">
      <pivotArea dataOnly="0" labelOnly="1" fieldPosition="0">
        <references count="4">
          <reference field="7" count="1" selected="0">
            <x v="57"/>
          </reference>
          <reference field="10" count="1" selected="0">
            <x v="100"/>
          </reference>
          <reference field="11" count="1">
            <x v="0"/>
          </reference>
          <reference field="13" count="1" selected="0">
            <x v="11"/>
          </reference>
        </references>
      </pivotArea>
    </format>
    <format dxfId="855">
      <pivotArea dataOnly="0" labelOnly="1" fieldPosition="0">
        <references count="5">
          <reference field="7" count="1" selected="0">
            <x v="0"/>
          </reference>
          <reference field="10" count="1" selected="0">
            <x v="51"/>
          </reference>
          <reference field="11" count="1" selected="0">
            <x v="0"/>
          </reference>
          <reference field="13" count="1" selected="0">
            <x v="9"/>
          </reference>
          <reference field="18" count="0"/>
        </references>
      </pivotArea>
    </format>
    <format dxfId="854">
      <pivotArea dataOnly="0" labelOnly="1" fieldPosition="0">
        <references count="6">
          <reference field="7" count="1" selected="0">
            <x v="0"/>
          </reference>
          <reference field="10" count="1" selected="0">
            <x v="51"/>
          </reference>
          <reference field="11" count="1" selected="0">
            <x v="0"/>
          </reference>
          <reference field="13" count="1" selected="0">
            <x v="9"/>
          </reference>
          <reference field="18" count="0" selected="0"/>
          <reference field="19" count="0"/>
        </references>
      </pivotArea>
    </format>
    <format dxfId="853">
      <pivotArea dataOnly="0" labelOnly="1" fieldPosition="0">
        <references count="7">
          <reference field="7" count="1" selected="0">
            <x v="0"/>
          </reference>
          <reference field="10" count="1" selected="0">
            <x v="51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7"/>
          </reference>
          <reference field="18" count="0" selected="0"/>
          <reference field="19" count="0" selected="0"/>
        </references>
      </pivotArea>
    </format>
    <format dxfId="852">
      <pivotArea dataOnly="0" labelOnly="1" fieldPosition="0">
        <references count="7">
          <reference field="7" count="1" selected="0">
            <x v="0"/>
          </reference>
          <reference field="10" count="1" selected="0">
            <x v="137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4"/>
          </reference>
          <reference field="18" count="0" selected="0"/>
          <reference field="19" count="0" selected="0"/>
        </references>
      </pivotArea>
    </format>
    <format dxfId="851">
      <pivotArea dataOnly="0" labelOnly="1" fieldPosition="0">
        <references count="7">
          <reference field="7" count="1" selected="0">
            <x v="1"/>
          </reference>
          <reference field="10" count="1" selected="0">
            <x v="3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5"/>
          </reference>
          <reference field="18" count="0" selected="0"/>
          <reference field="19" count="0" selected="0"/>
        </references>
      </pivotArea>
    </format>
    <format dxfId="850">
      <pivotArea dataOnly="0" labelOnly="1" fieldPosition="0">
        <references count="7">
          <reference field="7" count="1" selected="0">
            <x v="1"/>
          </reference>
          <reference field="10" count="1" selected="0">
            <x v="39"/>
          </reference>
          <reference field="11" count="1" selected="0">
            <x v="1"/>
          </reference>
          <reference field="13" count="1" selected="0">
            <x v="1"/>
          </reference>
          <reference field="17" count="1">
            <x v="26"/>
          </reference>
          <reference field="18" count="0" selected="0"/>
          <reference field="19" count="0" selected="0"/>
        </references>
      </pivotArea>
    </format>
    <format dxfId="849">
      <pivotArea dataOnly="0" labelOnly="1" fieldPosition="0">
        <references count="7">
          <reference field="7" count="1" selected="0">
            <x v="1"/>
          </reference>
          <reference field="10" count="1" selected="0">
            <x v="5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3"/>
          </reference>
          <reference field="18" count="0" selected="0"/>
          <reference field="19" count="0" selected="0"/>
        </references>
      </pivotArea>
    </format>
    <format dxfId="848">
      <pivotArea dataOnly="0" labelOnly="1" fieldPosition="0">
        <references count="7">
          <reference field="7" count="1" selected="0">
            <x v="1"/>
          </reference>
          <reference field="10" count="1" selected="0">
            <x v="5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7"/>
          </reference>
          <reference field="18" count="0" selected="0"/>
          <reference field="19" count="0" selected="0"/>
        </references>
      </pivotArea>
    </format>
    <format dxfId="847">
      <pivotArea dataOnly="0" labelOnly="1" fieldPosition="0">
        <references count="7">
          <reference field="7" count="1" selected="0">
            <x v="1"/>
          </reference>
          <reference field="10" count="1" selected="0">
            <x v="5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41"/>
          </reference>
          <reference field="18" count="0" selected="0"/>
          <reference field="19" count="0" selected="0"/>
        </references>
      </pivotArea>
    </format>
    <format dxfId="846">
      <pivotArea dataOnly="0" labelOnly="1" fieldPosition="0">
        <references count="7">
          <reference field="7" count="1" selected="0">
            <x v="1"/>
          </reference>
          <reference field="10" count="1" selected="0">
            <x v="6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4"/>
          </reference>
          <reference field="18" count="0" selected="0"/>
          <reference field="19" count="0" selected="0"/>
        </references>
      </pivotArea>
    </format>
    <format dxfId="845">
      <pivotArea dataOnly="0" labelOnly="1" fieldPosition="0">
        <references count="7">
          <reference field="7" count="1" selected="0">
            <x v="1"/>
          </reference>
          <reference field="10" count="1" selected="0">
            <x v="6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86"/>
          </reference>
          <reference field="18" count="0" selected="0"/>
          <reference field="19" count="0" selected="0"/>
        </references>
      </pivotArea>
    </format>
    <format dxfId="844">
      <pivotArea dataOnly="0" labelOnly="1" fieldPosition="0">
        <references count="7">
          <reference field="7" count="1" selected="0">
            <x v="1"/>
          </reference>
          <reference field="10" count="1" selected="0">
            <x v="13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6"/>
          </reference>
          <reference field="18" count="0" selected="0"/>
          <reference field="19" count="0" selected="0"/>
        </references>
      </pivotArea>
    </format>
    <format dxfId="843">
      <pivotArea dataOnly="0" labelOnly="1" fieldPosition="0">
        <references count="7">
          <reference field="7" count="1" selected="0">
            <x v="2"/>
          </reference>
          <reference field="10" count="1" selected="0">
            <x v="57"/>
          </reference>
          <reference field="11" count="1" selected="0">
            <x v="1"/>
          </reference>
          <reference field="13" count="1" selected="0">
            <x v="9"/>
          </reference>
          <reference field="17" count="1">
            <x v="12"/>
          </reference>
          <reference field="18" count="0" selected="0"/>
          <reference field="19" count="0" selected="0"/>
        </references>
      </pivotArea>
    </format>
    <format dxfId="842">
      <pivotArea dataOnly="0" labelOnly="1" fieldPosition="0">
        <references count="7">
          <reference field="7" count="1" selected="0">
            <x v="3"/>
          </reference>
          <reference field="10" count="1" selected="0">
            <x v="50"/>
          </reference>
          <reference field="11" count="1" selected="0">
            <x v="0"/>
          </reference>
          <reference field="13" count="1" selected="0">
            <x v="4"/>
          </reference>
          <reference field="17" count="1">
            <x v="54"/>
          </reference>
          <reference field="18" count="0" selected="0"/>
          <reference field="19" count="0" selected="0"/>
        </references>
      </pivotArea>
    </format>
    <format dxfId="841">
      <pivotArea dataOnly="0" labelOnly="1" fieldPosition="0">
        <references count="7">
          <reference field="7" count="1" selected="0">
            <x v="4"/>
          </reference>
          <reference field="10" count="1" selected="0">
            <x v="8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9"/>
          </reference>
          <reference field="18" count="0" selected="0"/>
          <reference field="19" count="0" selected="0"/>
        </references>
      </pivotArea>
    </format>
    <format dxfId="840">
      <pivotArea dataOnly="0" labelOnly="1" fieldPosition="0">
        <references count="7">
          <reference field="7" count="1" selected="0">
            <x v="4"/>
          </reference>
          <reference field="10" count="1" selected="0">
            <x v="9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87"/>
          </reference>
          <reference field="18" count="0" selected="0"/>
          <reference field="19" count="0" selected="0"/>
        </references>
      </pivotArea>
    </format>
    <format dxfId="839">
      <pivotArea dataOnly="0" labelOnly="1" fieldPosition="0">
        <references count="7">
          <reference field="7" count="1" selected="0">
            <x v="4"/>
          </reference>
          <reference field="10" count="1" selected="0">
            <x v="9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"/>
          </reference>
          <reference field="18" count="0" selected="0"/>
          <reference field="19" count="0" selected="0"/>
        </references>
      </pivotArea>
    </format>
    <format dxfId="838">
      <pivotArea dataOnly="0" labelOnly="1" fieldPosition="0">
        <references count="7">
          <reference field="7" count="1" selected="0">
            <x v="4"/>
          </reference>
          <reference field="10" count="1" selected="0">
            <x v="156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39"/>
          </reference>
          <reference field="18" count="0" selected="0"/>
          <reference field="19" count="0" selected="0"/>
        </references>
      </pivotArea>
    </format>
    <format dxfId="837">
      <pivotArea dataOnly="0" labelOnly="1" fieldPosition="0">
        <references count="7">
          <reference field="7" count="1" selected="0">
            <x v="4"/>
          </reference>
          <reference field="10" count="1" selected="0">
            <x v="183"/>
          </reference>
          <reference field="11" count="1" selected="0">
            <x v="0"/>
          </reference>
          <reference field="13" count="1" selected="0">
            <x v="5"/>
          </reference>
          <reference field="17" count="1">
            <x v="33"/>
          </reference>
          <reference field="18" count="0" selected="0"/>
          <reference field="19" count="0" selected="0"/>
        </references>
      </pivotArea>
    </format>
    <format dxfId="836">
      <pivotArea dataOnly="0" labelOnly="1" fieldPosition="0">
        <references count="7">
          <reference field="7" count="1" selected="0">
            <x v="4"/>
          </reference>
          <reference field="10" count="1" selected="0">
            <x v="206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26"/>
          </reference>
          <reference field="18" count="0" selected="0"/>
          <reference field="19" count="0" selected="0"/>
        </references>
      </pivotArea>
    </format>
    <format dxfId="835">
      <pivotArea dataOnly="0" labelOnly="1" fieldPosition="0">
        <references count="7">
          <reference field="7" count="1" selected="0">
            <x v="4"/>
          </reference>
          <reference field="10" count="1" selected="0">
            <x v="208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65"/>
          </reference>
          <reference field="18" count="0" selected="0"/>
          <reference field="19" count="0" selected="0"/>
        </references>
      </pivotArea>
    </format>
    <format dxfId="834">
      <pivotArea dataOnly="0" labelOnly="1" fieldPosition="0">
        <references count="7">
          <reference field="7" count="1" selected="0">
            <x v="4"/>
          </reference>
          <reference field="10" count="1" selected="0">
            <x v="234"/>
          </reference>
          <reference field="11" count="1" selected="0">
            <x v="0"/>
          </reference>
          <reference field="13" count="1" selected="0">
            <x v="10"/>
          </reference>
          <reference field="17" count="1">
            <x v="161"/>
          </reference>
          <reference field="18" count="0" selected="0"/>
          <reference field="19" count="0" selected="0"/>
        </references>
      </pivotArea>
    </format>
    <format dxfId="833">
      <pivotArea dataOnly="0" labelOnly="1" fieldPosition="0">
        <references count="7">
          <reference field="7" count="1" selected="0">
            <x v="4"/>
          </reference>
          <reference field="10" count="1" selected="0">
            <x v="246"/>
          </reference>
          <reference field="11" count="1" selected="0">
            <x v="0"/>
          </reference>
          <reference field="13" count="1" selected="0">
            <x v="10"/>
          </reference>
          <reference field="17" count="1">
            <x v="159"/>
          </reference>
          <reference field="18" count="0" selected="0"/>
          <reference field="19" count="0" selected="0"/>
        </references>
      </pivotArea>
    </format>
    <format dxfId="832">
      <pivotArea dataOnly="0" labelOnly="1" fieldPosition="0">
        <references count="7">
          <reference field="7" count="1" selected="0">
            <x v="5"/>
          </reference>
          <reference field="10" count="1" selected="0">
            <x v="33"/>
          </reference>
          <reference field="11" count="1" selected="0">
            <x v="0"/>
          </reference>
          <reference field="13" count="1" selected="0">
            <x v="6"/>
          </reference>
          <reference field="17" count="1">
            <x v="58"/>
          </reference>
          <reference field="18" count="0" selected="0"/>
          <reference field="19" count="0" selected="0"/>
        </references>
      </pivotArea>
    </format>
    <format dxfId="831">
      <pivotArea dataOnly="0" labelOnly="1" fieldPosition="0">
        <references count="7">
          <reference field="7" count="1" selected="0">
            <x v="6"/>
          </reference>
          <reference field="10" count="1" selected="0">
            <x v="205"/>
          </reference>
          <reference field="11" count="1" selected="0">
            <x v="0"/>
          </reference>
          <reference field="13" count="1" selected="0">
            <x v="4"/>
          </reference>
          <reference field="17" count="1">
            <x v="89"/>
          </reference>
          <reference field="18" count="0" selected="0"/>
          <reference field="19" count="0" selected="0"/>
        </references>
      </pivotArea>
    </format>
    <format dxfId="830">
      <pivotArea dataOnly="0" labelOnly="1" fieldPosition="0">
        <references count="7">
          <reference field="7" count="1" selected="0">
            <x v="7"/>
          </reference>
          <reference field="10" count="1" selected="0">
            <x v="21"/>
          </reference>
          <reference field="11" count="1" selected="0">
            <x v="0"/>
          </reference>
          <reference field="13" count="1" selected="0">
            <x v="7"/>
          </reference>
          <reference field="17" count="1">
            <x v="163"/>
          </reference>
          <reference field="18" count="0" selected="0"/>
          <reference field="19" count="0" selected="0"/>
        </references>
      </pivotArea>
    </format>
    <format dxfId="829">
      <pivotArea dataOnly="0" labelOnly="1" fieldPosition="0">
        <references count="7">
          <reference field="7" count="1" selected="0">
            <x v="8"/>
          </reference>
          <reference field="10" count="1" selected="0">
            <x v="20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22"/>
          </reference>
          <reference field="18" count="0" selected="0"/>
          <reference field="19" count="0" selected="0"/>
        </references>
      </pivotArea>
    </format>
    <format dxfId="828">
      <pivotArea dataOnly="0" labelOnly="1" fieldPosition="0">
        <references count="7">
          <reference field="7" count="1" selected="0">
            <x v="9"/>
          </reference>
          <reference field="10" count="1" selected="0">
            <x v="8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29"/>
          </reference>
          <reference field="18" count="0" selected="0"/>
          <reference field="19" count="0" selected="0"/>
        </references>
      </pivotArea>
    </format>
    <format dxfId="827">
      <pivotArea dataOnly="0" labelOnly="1" fieldPosition="0">
        <references count="7">
          <reference field="7" count="1" selected="0">
            <x v="10"/>
          </reference>
          <reference field="10" count="1" selected="0">
            <x v="2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66"/>
          </reference>
          <reference field="18" count="0" selected="0"/>
          <reference field="19" count="0" selected="0"/>
        </references>
      </pivotArea>
    </format>
    <format dxfId="826">
      <pivotArea dataOnly="0" labelOnly="1" fieldPosition="0">
        <references count="7">
          <reference field="7" count="1" selected="0">
            <x v="10"/>
          </reference>
          <reference field="10" count="1" selected="0">
            <x v="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82"/>
          </reference>
          <reference field="18" count="0" selected="0"/>
          <reference field="19" count="0" selected="0"/>
        </references>
      </pivotArea>
    </format>
    <format dxfId="825">
      <pivotArea dataOnly="0" labelOnly="1" fieldPosition="0">
        <references count="7">
          <reference field="7" count="1" selected="0">
            <x v="10"/>
          </reference>
          <reference field="10" count="1" selected="0">
            <x v="3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67"/>
          </reference>
          <reference field="18" count="0" selected="0"/>
          <reference field="19" count="0" selected="0"/>
        </references>
      </pivotArea>
    </format>
    <format dxfId="824">
      <pivotArea dataOnly="0" labelOnly="1" fieldPosition="0">
        <references count="7">
          <reference field="7" count="1" selected="0">
            <x v="10"/>
          </reference>
          <reference field="10" count="1" selected="0">
            <x v="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66"/>
          </reference>
          <reference field="18" count="0" selected="0"/>
          <reference field="19" count="0" selected="0"/>
        </references>
      </pivotArea>
    </format>
    <format dxfId="823">
      <pivotArea dataOnly="0" labelOnly="1" fieldPosition="0">
        <references count="7">
          <reference field="7" count="1" selected="0">
            <x v="10"/>
          </reference>
          <reference field="10" count="1" selected="0">
            <x v="4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62"/>
          </reference>
          <reference field="18" count="0" selected="0"/>
          <reference field="19" count="0" selected="0"/>
        </references>
      </pivotArea>
    </format>
    <format dxfId="822">
      <pivotArea dataOnly="0" labelOnly="1" fieldPosition="0">
        <references count="7">
          <reference field="7" count="1" selected="0">
            <x v="10"/>
          </reference>
          <reference field="10" count="1" selected="0">
            <x v="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36"/>
          </reference>
          <reference field="18" count="0" selected="0"/>
          <reference field="19" count="0" selected="0"/>
        </references>
      </pivotArea>
    </format>
    <format dxfId="821">
      <pivotArea dataOnly="0" labelOnly="1" fieldPosition="0">
        <references count="7">
          <reference field="7" count="1" selected="0">
            <x v="10"/>
          </reference>
          <reference field="10" count="1" selected="0">
            <x v="5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69"/>
          </reference>
          <reference field="18" count="0" selected="0"/>
          <reference field="19" count="0" selected="0"/>
        </references>
      </pivotArea>
    </format>
    <format dxfId="820">
      <pivotArea dataOnly="0" labelOnly="1" fieldPosition="0">
        <references count="7">
          <reference field="7" count="1" selected="0">
            <x v="10"/>
          </reference>
          <reference field="10" count="1" selected="0">
            <x v="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76"/>
          </reference>
          <reference field="18" count="0" selected="0"/>
          <reference field="19" count="0" selected="0"/>
        </references>
      </pivotArea>
    </format>
    <format dxfId="819">
      <pivotArea dataOnly="0" labelOnly="1" fieldPosition="0">
        <references count="7">
          <reference field="7" count="1" selected="0">
            <x v="11"/>
          </reference>
          <reference field="10" count="1" selected="0">
            <x v="6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4"/>
          </reference>
          <reference field="18" count="0" selected="0"/>
          <reference field="19" count="0" selected="0"/>
        </references>
      </pivotArea>
    </format>
    <format dxfId="818">
      <pivotArea dataOnly="0" labelOnly="1" fieldPosition="0">
        <references count="7">
          <reference field="7" count="1" selected="0">
            <x v="11"/>
          </reference>
          <reference field="10" count="1" selected="0">
            <x v="8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9"/>
          </reference>
          <reference field="18" count="0" selected="0"/>
          <reference field="19" count="0" selected="0"/>
        </references>
      </pivotArea>
    </format>
    <format dxfId="817">
      <pivotArea dataOnly="0" labelOnly="1" fieldPosition="0">
        <references count="7">
          <reference field="7" count="1" selected="0">
            <x v="11"/>
          </reference>
          <reference field="10" count="1" selected="0">
            <x v="12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85"/>
          </reference>
          <reference field="18" count="0" selected="0"/>
          <reference field="19" count="0" selected="0"/>
        </references>
      </pivotArea>
    </format>
    <format dxfId="816">
      <pivotArea dataOnly="0" labelOnly="1" fieldPosition="0">
        <references count="7">
          <reference field="7" count="1" selected="0">
            <x v="11"/>
          </reference>
          <reference field="10" count="1" selected="0">
            <x v="12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0"/>
          </reference>
          <reference field="18" count="0" selected="0"/>
          <reference field="19" count="0" selected="0"/>
        </references>
      </pivotArea>
    </format>
    <format dxfId="815">
      <pivotArea dataOnly="0" labelOnly="1" fieldPosition="0">
        <references count="7">
          <reference field="7" count="1" selected="0">
            <x v="12"/>
          </reference>
          <reference field="10" count="1" selected="0">
            <x v="2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77"/>
          </reference>
          <reference field="18" count="0" selected="0"/>
          <reference field="19" count="0" selected="0"/>
        </references>
      </pivotArea>
    </format>
    <format dxfId="814">
      <pivotArea dataOnly="0" labelOnly="1" fieldPosition="0">
        <references count="7">
          <reference field="7" count="1" selected="0">
            <x v="12"/>
          </reference>
          <reference field="10" count="1" selected="0">
            <x v="4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75"/>
          </reference>
          <reference field="18" count="0" selected="0"/>
          <reference field="19" count="0" selected="0"/>
        </references>
      </pivotArea>
    </format>
    <format dxfId="813">
      <pivotArea dataOnly="0" labelOnly="1" fieldPosition="0">
        <references count="7">
          <reference field="7" count="1" selected="0">
            <x v="12"/>
          </reference>
          <reference field="10" count="1" selected="0">
            <x v="7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1"/>
          </reference>
          <reference field="18" count="0" selected="0"/>
          <reference field="19" count="0" selected="0"/>
        </references>
      </pivotArea>
    </format>
    <format dxfId="812">
      <pivotArea dataOnly="0" labelOnly="1" fieldPosition="0">
        <references count="7">
          <reference field="7" count="1" selected="0">
            <x v="12"/>
          </reference>
          <reference field="10" count="1" selected="0">
            <x v="9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78"/>
          </reference>
          <reference field="18" count="0" selected="0"/>
          <reference field="19" count="0" selected="0"/>
        </references>
      </pivotArea>
    </format>
    <format dxfId="811">
      <pivotArea dataOnly="0" labelOnly="1" fieldPosition="0">
        <references count="7">
          <reference field="7" count="1" selected="0">
            <x v="12"/>
          </reference>
          <reference field="10" count="1" selected="0">
            <x v="11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2"/>
          </reference>
          <reference field="18" count="0" selected="0"/>
          <reference field="19" count="0" selected="0"/>
        </references>
      </pivotArea>
    </format>
    <format dxfId="810">
      <pivotArea dataOnly="0" labelOnly="1" fieldPosition="0">
        <references count="7">
          <reference field="7" count="1" selected="0">
            <x v="12"/>
          </reference>
          <reference field="10" count="1" selected="0">
            <x v="18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80"/>
          </reference>
          <reference field="18" count="0" selected="0"/>
          <reference field="19" count="0" selected="0"/>
        </references>
      </pivotArea>
    </format>
    <format dxfId="809">
      <pivotArea dataOnly="0" labelOnly="1" fieldPosition="0">
        <references count="7">
          <reference field="7" count="1" selected="0">
            <x v="12"/>
          </reference>
          <reference field="10" count="1" selected="0">
            <x v="18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808">
      <pivotArea dataOnly="0" labelOnly="1" fieldPosition="0">
        <references count="7">
          <reference field="7" count="1" selected="0">
            <x v="13"/>
          </reference>
          <reference field="10" count="1" selected="0">
            <x v="9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4"/>
          </reference>
          <reference field="18" count="0" selected="0"/>
          <reference field="19" count="0" selected="0"/>
        </references>
      </pivotArea>
    </format>
    <format dxfId="807">
      <pivotArea dataOnly="0" labelOnly="1" fieldPosition="0">
        <references count="7">
          <reference field="7" count="1" selected="0">
            <x v="13"/>
          </reference>
          <reference field="10" count="1" selected="0">
            <x v="149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51"/>
          </reference>
          <reference field="18" count="0" selected="0"/>
          <reference field="19" count="0" selected="0"/>
        </references>
      </pivotArea>
    </format>
    <format dxfId="806">
      <pivotArea dataOnly="0" labelOnly="1" fieldPosition="0">
        <references count="7">
          <reference field="7" count="1" selected="0">
            <x v="14"/>
          </reference>
          <reference field="10" count="1" selected="0">
            <x v="9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33"/>
          </reference>
          <reference field="18" count="0" selected="0"/>
          <reference field="19" count="0" selected="0"/>
        </references>
      </pivotArea>
    </format>
    <format dxfId="805">
      <pivotArea dataOnly="0" labelOnly="1" fieldPosition="0">
        <references count="7">
          <reference field="7" count="1" selected="0">
            <x v="14"/>
          </reference>
          <reference field="10" count="1" selected="0">
            <x v="12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50"/>
          </reference>
          <reference field="18" count="0" selected="0"/>
          <reference field="19" count="0" selected="0"/>
        </references>
      </pivotArea>
    </format>
    <format dxfId="804">
      <pivotArea dataOnly="0" labelOnly="1" fieldPosition="0">
        <references count="7">
          <reference field="7" count="1" selected="0">
            <x v="14"/>
          </reference>
          <reference field="10" count="1" selected="0">
            <x v="30"/>
          </reference>
          <reference field="11" count="1" selected="0">
            <x v="0"/>
          </reference>
          <reference field="13" count="1" selected="0">
            <x v="10"/>
          </reference>
          <reference field="17" count="1">
            <x v="156"/>
          </reference>
          <reference field="18" count="0" selected="0"/>
          <reference field="19" count="0" selected="0"/>
        </references>
      </pivotArea>
    </format>
    <format dxfId="803">
      <pivotArea dataOnly="0" labelOnly="1" fieldPosition="0">
        <references count="7">
          <reference field="7" count="1" selected="0">
            <x v="14"/>
          </reference>
          <reference field="10" count="1" selected="0">
            <x v="5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8"/>
          </reference>
          <reference field="18" count="0" selected="0"/>
          <reference field="19" count="0" selected="0"/>
        </references>
      </pivotArea>
    </format>
    <format dxfId="802">
      <pivotArea dataOnly="0" labelOnly="1" fieldPosition="0">
        <references count="7">
          <reference field="7" count="1" selected="0">
            <x v="14"/>
          </reference>
          <reference field="10" count="1" selected="0">
            <x v="6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30"/>
          </reference>
          <reference field="18" count="0" selected="0"/>
          <reference field="19" count="0" selected="0"/>
        </references>
      </pivotArea>
    </format>
    <format dxfId="801">
      <pivotArea dataOnly="0" labelOnly="1" fieldPosition="0">
        <references count="7">
          <reference field="7" count="1" selected="0">
            <x v="14"/>
          </reference>
          <reference field="10" count="1" selected="0">
            <x v="135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6"/>
          </reference>
          <reference field="18" count="0" selected="0"/>
          <reference field="19" count="0" selected="0"/>
        </references>
      </pivotArea>
    </format>
    <format dxfId="800">
      <pivotArea dataOnly="0" labelOnly="1" fieldPosition="0">
        <references count="7">
          <reference field="7" count="1" selected="0">
            <x v="14"/>
          </reference>
          <reference field="10" count="1" selected="0">
            <x v="19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"/>
          </reference>
          <reference field="18" count="0" selected="0"/>
          <reference field="19" count="0" selected="0"/>
        </references>
      </pivotArea>
    </format>
    <format dxfId="799">
      <pivotArea dataOnly="0" labelOnly="1" fieldPosition="0">
        <references count="7">
          <reference field="7" count="1" selected="0">
            <x v="14"/>
          </reference>
          <reference field="10" count="1" selected="0">
            <x v="212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5"/>
          </reference>
          <reference field="18" count="0" selected="0"/>
          <reference field="19" count="0" selected="0"/>
        </references>
      </pivotArea>
    </format>
    <format dxfId="798">
      <pivotArea dataOnly="0" labelOnly="1" fieldPosition="0">
        <references count="7">
          <reference field="7" count="1" selected="0">
            <x v="15"/>
          </reference>
          <reference field="10" count="1" selected="0">
            <x v="1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"/>
          </reference>
          <reference field="18" count="0" selected="0"/>
          <reference field="19" count="0" selected="0"/>
        </references>
      </pivotArea>
    </format>
    <format dxfId="797">
      <pivotArea dataOnly="0" labelOnly="1" fieldPosition="0">
        <references count="7">
          <reference field="7" count="1" selected="0">
            <x v="15"/>
          </reference>
          <reference field="10" count="1" selected="0">
            <x v="6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2"/>
          </reference>
          <reference field="18" count="0" selected="0"/>
          <reference field="19" count="0" selected="0"/>
        </references>
      </pivotArea>
    </format>
    <format dxfId="796">
      <pivotArea dataOnly="0" labelOnly="1" fieldPosition="0">
        <references count="7">
          <reference field="7" count="1" selected="0">
            <x v="16"/>
          </reference>
          <reference field="10" count="1" selected="0">
            <x v="23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3"/>
          </reference>
          <reference field="18" count="0" selected="0"/>
          <reference field="19" count="0" selected="0"/>
        </references>
      </pivotArea>
    </format>
    <format dxfId="795">
      <pivotArea dataOnly="0" labelOnly="1" fieldPosition="0">
        <references count="7">
          <reference field="7" count="1" selected="0">
            <x v="17"/>
          </reference>
          <reference field="10" count="1" selected="0">
            <x v="24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0"/>
          </reference>
          <reference field="18" count="0" selected="0"/>
          <reference field="19" count="0" selected="0"/>
        </references>
      </pivotArea>
    </format>
    <format dxfId="794">
      <pivotArea dataOnly="0" labelOnly="1" fieldPosition="0">
        <references count="7">
          <reference field="7" count="1" selected="0">
            <x v="18"/>
          </reference>
          <reference field="10" count="1" selected="0">
            <x v="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3"/>
          </reference>
          <reference field="18" count="0" selected="0"/>
          <reference field="19" count="0" selected="0"/>
        </references>
      </pivotArea>
    </format>
    <format dxfId="793">
      <pivotArea dataOnly="0" labelOnly="1" fieldPosition="0">
        <references count="7">
          <reference field="7" count="1" selected="0">
            <x v="18"/>
          </reference>
          <reference field="10" count="1" selected="0">
            <x v="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7"/>
          </reference>
          <reference field="18" count="0" selected="0"/>
          <reference field="19" count="0" selected="0"/>
        </references>
      </pivotArea>
    </format>
    <format dxfId="792">
      <pivotArea dataOnly="0" labelOnly="1" fieldPosition="0">
        <references count="7">
          <reference field="7" count="1" selected="0">
            <x v="18"/>
          </reference>
          <reference field="10" count="1" selected="0">
            <x v="1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9"/>
          </reference>
          <reference field="18" count="0" selected="0"/>
          <reference field="19" count="0" selected="0"/>
        </references>
      </pivotArea>
    </format>
    <format dxfId="791">
      <pivotArea dataOnly="0" labelOnly="1" fieldPosition="0">
        <references count="7">
          <reference field="7" count="1" selected="0">
            <x v="18"/>
          </reference>
          <reference field="10" count="1" selected="0">
            <x v="1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3"/>
          </reference>
          <reference field="18" count="0" selected="0"/>
          <reference field="19" count="0" selected="0"/>
        </references>
      </pivotArea>
    </format>
    <format dxfId="790">
      <pivotArea dataOnly="0" labelOnly="1" fieldPosition="0">
        <references count="7">
          <reference field="7" count="1" selected="0">
            <x v="18"/>
          </reference>
          <reference field="10" count="1" selected="0">
            <x v="116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32"/>
          </reference>
          <reference field="18" count="0" selected="0"/>
          <reference field="19" count="0" selected="0"/>
        </references>
      </pivotArea>
    </format>
    <format dxfId="789">
      <pivotArea dataOnly="0" labelOnly="1" fieldPosition="0">
        <references count="7">
          <reference field="7" count="1" selected="0">
            <x v="18"/>
          </reference>
          <reference field="10" count="1" selected="0">
            <x v="24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8"/>
          </reference>
          <reference field="18" count="0" selected="0"/>
          <reference field="19" count="0" selected="0"/>
        </references>
      </pivotArea>
    </format>
    <format dxfId="788">
      <pivotArea dataOnly="0" labelOnly="1" fieldPosition="0">
        <references count="7">
          <reference field="7" count="1" selected="0">
            <x v="19"/>
          </reference>
          <reference field="10" count="1" selected="0">
            <x v="18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4"/>
          </reference>
          <reference field="18" count="0" selected="0"/>
          <reference field="19" count="0" selected="0"/>
        </references>
      </pivotArea>
    </format>
    <format dxfId="787">
      <pivotArea dataOnly="0" labelOnly="1" fieldPosition="0">
        <references count="7">
          <reference field="7" count="1" selected="0">
            <x v="19"/>
          </reference>
          <reference field="10" count="1" selected="0">
            <x v="18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4"/>
          </reference>
          <reference field="18" count="0" selected="0"/>
          <reference field="19" count="0" selected="0"/>
        </references>
      </pivotArea>
    </format>
    <format dxfId="786">
      <pivotArea dataOnly="0" labelOnly="1" fieldPosition="0">
        <references count="7">
          <reference field="7" count="1" selected="0">
            <x v="20"/>
          </reference>
          <reference field="10" count="1" selected="0">
            <x v="186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"/>
          </reference>
          <reference field="18" count="0" selected="0"/>
          <reference field="19" count="0" selected="0"/>
        </references>
      </pivotArea>
    </format>
    <format dxfId="785">
      <pivotArea dataOnly="0" labelOnly="1" fieldPosition="0">
        <references count="7">
          <reference field="7" count="1" selected="0">
            <x v="20"/>
          </reference>
          <reference field="10" count="1" selected="0">
            <x v="21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30"/>
          </reference>
          <reference field="18" count="0" selected="0"/>
          <reference field="19" count="0" selected="0"/>
        </references>
      </pivotArea>
    </format>
    <format dxfId="784">
      <pivotArea dataOnly="0" labelOnly="1" fieldPosition="0">
        <references count="7">
          <reference field="7" count="1" selected="0">
            <x v="21"/>
          </reference>
          <reference field="10" count="1" selected="0">
            <x v="18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31"/>
          </reference>
          <reference field="18" count="0" selected="0"/>
          <reference field="19" count="0" selected="0"/>
        </references>
      </pivotArea>
    </format>
    <format dxfId="783">
      <pivotArea dataOnly="0" labelOnly="1" fieldPosition="0">
        <references count="7">
          <reference field="7" count="1" selected="0">
            <x v="21"/>
          </reference>
          <reference field="10" count="1" selected="0">
            <x v="18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7"/>
          </reference>
          <reference field="18" count="0" selected="0"/>
          <reference field="19" count="0" selected="0"/>
        </references>
      </pivotArea>
    </format>
    <format dxfId="782">
      <pivotArea dataOnly="0" labelOnly="1" fieldPosition="0">
        <references count="7">
          <reference field="7" count="1" selected="0">
            <x v="22"/>
          </reference>
          <reference field="10" count="1" selected="0">
            <x v="1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32"/>
          </reference>
          <reference field="18" count="0" selected="0"/>
          <reference field="19" count="0" selected="0"/>
        </references>
      </pivotArea>
    </format>
    <format dxfId="781">
      <pivotArea dataOnly="0" labelOnly="1" fieldPosition="0">
        <references count="7">
          <reference field="7" count="1" selected="0">
            <x v="22"/>
          </reference>
          <reference field="10" count="1" selected="0">
            <x v="64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26"/>
          </reference>
          <reference field="18" count="0" selected="0"/>
          <reference field="19" count="0" selected="0"/>
        </references>
      </pivotArea>
    </format>
    <format dxfId="780">
      <pivotArea dataOnly="0" labelOnly="1" fieldPosition="0">
        <references count="7">
          <reference field="7" count="1" selected="0">
            <x v="22"/>
          </reference>
          <reference field="10" count="1" selected="0">
            <x v="13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0"/>
          </reference>
          <reference field="18" count="0" selected="0"/>
          <reference field="19" count="0" selected="0"/>
        </references>
      </pivotArea>
    </format>
    <format dxfId="779">
      <pivotArea dataOnly="0" labelOnly="1" fieldPosition="0">
        <references count="7">
          <reference field="7" count="1" selected="0">
            <x v="22"/>
          </reference>
          <reference field="10" count="1" selected="0">
            <x v="18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35"/>
          </reference>
          <reference field="18" count="0" selected="0"/>
          <reference field="19" count="0" selected="0"/>
        </references>
      </pivotArea>
    </format>
    <format dxfId="778">
      <pivotArea dataOnly="0" labelOnly="1" fieldPosition="0">
        <references count="7">
          <reference field="7" count="1" selected="0">
            <x v="23"/>
          </reference>
          <reference field="10" count="1" selected="0">
            <x v="11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5"/>
          </reference>
          <reference field="18" count="0" selected="0"/>
          <reference field="19" count="0" selected="0"/>
        </references>
      </pivotArea>
    </format>
    <format dxfId="777">
      <pivotArea dataOnly="0" labelOnly="1" fieldPosition="0">
        <references count="7">
          <reference field="7" count="1" selected="0">
            <x v="24"/>
          </reference>
          <reference field="10" count="1" selected="0">
            <x v="79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90"/>
          </reference>
          <reference field="18" count="0" selected="0"/>
          <reference field="19" count="0" selected="0"/>
        </references>
      </pivotArea>
    </format>
    <format dxfId="776">
      <pivotArea dataOnly="0" labelOnly="1" fieldPosition="0">
        <references count="7">
          <reference field="7" count="1" selected="0">
            <x v="24"/>
          </reference>
          <reference field="10" count="1" selected="0">
            <x v="190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6"/>
          </reference>
          <reference field="18" count="0" selected="0"/>
          <reference field="19" count="0" selected="0"/>
        </references>
      </pivotArea>
    </format>
    <format dxfId="775">
      <pivotArea dataOnly="0" labelOnly="1" fieldPosition="0">
        <references count="7">
          <reference field="7" count="1" selected="0">
            <x v="24"/>
          </reference>
          <reference field="10" count="1" selected="0">
            <x v="198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774">
      <pivotArea dataOnly="0" labelOnly="1" fieldPosition="0">
        <references count="7">
          <reference field="7" count="1" selected="0">
            <x v="25"/>
          </reference>
          <reference field="10" count="1" selected="0">
            <x v="56"/>
          </reference>
          <reference field="11" count="1" selected="0">
            <x v="1"/>
          </reference>
          <reference field="13" count="1" selected="0">
            <x v="9"/>
          </reference>
          <reference field="17" count="1">
            <x v="83"/>
          </reference>
          <reference field="18" count="0" selected="0"/>
          <reference field="19" count="0" selected="0"/>
        </references>
      </pivotArea>
    </format>
    <format dxfId="773">
      <pivotArea dataOnly="0" labelOnly="1" fieldPosition="0">
        <references count="7">
          <reference field="7" count="1" selected="0">
            <x v="25"/>
          </reference>
          <reference field="10" count="1" selected="0">
            <x v="9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84"/>
          </reference>
          <reference field="18" count="0" selected="0"/>
          <reference field="19" count="0" selected="0"/>
        </references>
      </pivotArea>
    </format>
    <format dxfId="772">
      <pivotArea dataOnly="0" labelOnly="1" fieldPosition="0">
        <references count="7">
          <reference field="7" count="1" selected="0">
            <x v="25"/>
          </reference>
          <reference field="10" count="1" selected="0">
            <x v="195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38"/>
          </reference>
          <reference field="18" count="0" selected="0"/>
          <reference field="19" count="0" selected="0"/>
        </references>
      </pivotArea>
    </format>
    <format dxfId="771">
      <pivotArea dataOnly="0" labelOnly="1" fieldPosition="0">
        <references count="7">
          <reference field="7" count="1" selected="0">
            <x v="26"/>
          </reference>
          <reference field="10" count="1" selected="0">
            <x v="196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770">
      <pivotArea dataOnly="0" labelOnly="1" fieldPosition="0">
        <references count="7">
          <reference field="7" count="1" selected="0">
            <x v="26"/>
          </reference>
          <reference field="10" count="1" selected="0">
            <x v="197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769">
      <pivotArea dataOnly="0" labelOnly="1" fieldPosition="0">
        <references count="7">
          <reference field="7" count="1" selected="0">
            <x v="27"/>
          </reference>
          <reference field="10" count="1" selected="0">
            <x v="136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31"/>
          </reference>
          <reference field="18" count="0" selected="0"/>
          <reference field="19" count="0" selected="0"/>
        </references>
      </pivotArea>
    </format>
    <format dxfId="768">
      <pivotArea dataOnly="0" labelOnly="1" fieldPosition="0">
        <references count="7">
          <reference field="7" count="1" selected="0">
            <x v="27"/>
          </reference>
          <reference field="10" count="1" selected="0">
            <x v="233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17"/>
          </reference>
          <reference field="18" count="0" selected="0"/>
          <reference field="19" count="0" selected="0"/>
        </references>
      </pivotArea>
    </format>
    <format dxfId="767">
      <pivotArea dataOnly="0" labelOnly="1" fieldPosition="0">
        <references count="7">
          <reference field="7" count="1" selected="0">
            <x v="28"/>
          </reference>
          <reference field="10" count="1" selected="0">
            <x v="8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9"/>
          </reference>
          <reference field="18" count="0" selected="0"/>
          <reference field="19" count="0" selected="0"/>
        </references>
      </pivotArea>
    </format>
    <format dxfId="766">
      <pivotArea dataOnly="0" labelOnly="1" fieldPosition="0">
        <references count="7">
          <reference field="7" count="1" selected="0">
            <x v="28"/>
          </reference>
          <reference field="10" count="1" selected="0">
            <x v="8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40"/>
          </reference>
          <reference field="18" count="0" selected="0"/>
          <reference field="19" count="0" selected="0"/>
        </references>
      </pivotArea>
    </format>
    <format dxfId="765">
      <pivotArea dataOnly="0" labelOnly="1" fieldPosition="0">
        <references count="7">
          <reference field="7" count="1" selected="0">
            <x v="28"/>
          </reference>
          <reference field="10" count="1" selected="0">
            <x v="12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0"/>
          </reference>
          <reference field="18" count="0" selected="0"/>
          <reference field="19" count="0" selected="0"/>
        </references>
      </pivotArea>
    </format>
    <format dxfId="764">
      <pivotArea dataOnly="0" labelOnly="1" fieldPosition="0">
        <references count="7">
          <reference field="7" count="1" selected="0">
            <x v="28"/>
          </reference>
          <reference field="10" count="1" selected="0">
            <x v="12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2"/>
          </reference>
          <reference field="18" count="0" selected="0"/>
          <reference field="19" count="0" selected="0"/>
        </references>
      </pivotArea>
    </format>
    <format dxfId="763">
      <pivotArea dataOnly="0" labelOnly="1" fieldPosition="0">
        <references count="7">
          <reference field="7" count="1" selected="0">
            <x v="28"/>
          </reference>
          <reference field="10" count="1" selected="0">
            <x v="147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1"/>
          </reference>
          <reference field="18" count="0" selected="0"/>
          <reference field="19" count="0" selected="0"/>
        </references>
      </pivotArea>
    </format>
    <format dxfId="762">
      <pivotArea dataOnly="0" labelOnly="1" fieldPosition="0">
        <references count="7">
          <reference field="7" count="1" selected="0">
            <x v="28"/>
          </reference>
          <reference field="10" count="1" selected="0">
            <x v="148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2"/>
          </reference>
          <reference field="18" count="0" selected="0"/>
          <reference field="19" count="0" selected="0"/>
        </references>
      </pivotArea>
    </format>
    <format dxfId="761">
      <pivotArea dataOnly="0" labelOnly="1" fieldPosition="0">
        <references count="7">
          <reference field="7" count="1" selected="0">
            <x v="28"/>
          </reference>
          <reference field="10" count="1" selected="0">
            <x v="163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760">
      <pivotArea dataOnly="0" labelOnly="1" fieldPosition="0">
        <references count="7">
          <reference field="7" count="1" selected="0">
            <x v="28"/>
          </reference>
          <reference field="10" count="1" selected="0">
            <x v="164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759">
      <pivotArea dataOnly="0" labelOnly="1" fieldPosition="0">
        <references count="7">
          <reference field="7" count="1" selected="0">
            <x v="28"/>
          </reference>
          <reference field="10" count="1" selected="0">
            <x v="165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758">
      <pivotArea dataOnly="0" labelOnly="1" fieldPosition="0">
        <references count="7">
          <reference field="7" count="1" selected="0">
            <x v="28"/>
          </reference>
          <reference field="10" count="1" selected="0">
            <x v="166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757">
      <pivotArea dataOnly="0" labelOnly="1" fieldPosition="0">
        <references count="7">
          <reference field="7" count="1" selected="0">
            <x v="28"/>
          </reference>
          <reference field="10" count="1" selected="0">
            <x v="20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74"/>
          </reference>
          <reference field="18" count="0" selected="0"/>
          <reference field="19" count="0" selected="0"/>
        </references>
      </pivotArea>
    </format>
    <format dxfId="756">
      <pivotArea dataOnly="0" labelOnly="1" fieldPosition="0">
        <references count="7">
          <reference field="7" count="1" selected="0">
            <x v="28"/>
          </reference>
          <reference field="10" count="1" selected="0">
            <x v="20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3"/>
          </reference>
          <reference field="18" count="0" selected="0"/>
          <reference field="19" count="0" selected="0"/>
        </references>
      </pivotArea>
    </format>
    <format dxfId="755">
      <pivotArea dataOnly="0" labelOnly="1" fieldPosition="0">
        <references count="7">
          <reference field="7" count="1" selected="0">
            <x v="29"/>
          </reference>
          <reference field="10" count="1" selected="0">
            <x v="7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4"/>
          </reference>
          <reference field="18" count="0" selected="0"/>
          <reference field="19" count="0" selected="0"/>
        </references>
      </pivotArea>
    </format>
    <format dxfId="754">
      <pivotArea dataOnly="0" labelOnly="1" fieldPosition="0">
        <references count="7">
          <reference field="7" count="1" selected="0">
            <x v="29"/>
          </reference>
          <reference field="10" count="1" selected="0">
            <x v="10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88"/>
          </reference>
          <reference field="18" count="0" selected="0"/>
          <reference field="19" count="0" selected="0"/>
        </references>
      </pivotArea>
    </format>
    <format dxfId="753">
      <pivotArea dataOnly="0" labelOnly="1" fieldPosition="0">
        <references count="7">
          <reference field="7" count="1" selected="0">
            <x v="29"/>
          </reference>
          <reference field="10" count="1" selected="0">
            <x v="10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5"/>
          </reference>
          <reference field="18" count="0" selected="0"/>
          <reference field="19" count="0" selected="0"/>
        </references>
      </pivotArea>
    </format>
    <format dxfId="752">
      <pivotArea dataOnly="0" labelOnly="1" fieldPosition="0">
        <references count="7">
          <reference field="7" count="1" selected="0">
            <x v="29"/>
          </reference>
          <reference field="10" count="1" selected="0">
            <x v="10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0"/>
          </reference>
          <reference field="18" count="0" selected="0"/>
          <reference field="19" count="0" selected="0"/>
        </references>
      </pivotArea>
    </format>
    <format dxfId="751">
      <pivotArea dataOnly="0" labelOnly="1" fieldPosition="0">
        <references count="7">
          <reference field="7" count="1" selected="0">
            <x v="29"/>
          </reference>
          <reference field="10" count="1" selected="0">
            <x v="106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9"/>
          </reference>
          <reference field="18" count="0" selected="0"/>
          <reference field="19" count="0" selected="0"/>
        </references>
      </pivotArea>
    </format>
    <format dxfId="750">
      <pivotArea dataOnly="0" labelOnly="1" fieldPosition="0">
        <references count="7">
          <reference field="7" count="1" selected="0">
            <x v="29"/>
          </reference>
          <reference field="10" count="1" selected="0">
            <x v="10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4"/>
          </reference>
          <reference field="18" count="0" selected="0"/>
          <reference field="19" count="0" selected="0"/>
        </references>
      </pivotArea>
    </format>
    <format dxfId="749">
      <pivotArea dataOnly="0" labelOnly="1" fieldPosition="0">
        <references count="7">
          <reference field="7" count="1" selected="0">
            <x v="29"/>
          </reference>
          <reference field="10" count="1" selected="0">
            <x v="11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26"/>
          </reference>
          <reference field="18" count="0" selected="0"/>
          <reference field="19" count="0" selected="0"/>
        </references>
      </pivotArea>
    </format>
    <format dxfId="748">
      <pivotArea dataOnly="0" labelOnly="1" fieldPosition="0">
        <references count="7">
          <reference field="7" count="1" selected="0">
            <x v="29"/>
          </reference>
          <reference field="10" count="1" selected="0">
            <x v="150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52"/>
          </reference>
          <reference field="18" count="0" selected="0"/>
          <reference field="19" count="0" selected="0"/>
        </references>
      </pivotArea>
    </format>
    <format dxfId="747">
      <pivotArea dataOnly="0" labelOnly="1" fieldPosition="0">
        <references count="7">
          <reference field="7" count="1" selected="0">
            <x v="29"/>
          </reference>
          <reference field="10" count="1" selected="0">
            <x v="170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52"/>
          </reference>
          <reference field="18" count="0" selected="0"/>
          <reference field="19" count="0" selected="0"/>
        </references>
      </pivotArea>
    </format>
    <format dxfId="746">
      <pivotArea dataOnly="0" labelOnly="1" fieldPosition="0">
        <references count="7">
          <reference field="7" count="1" selected="0">
            <x v="29"/>
          </reference>
          <reference field="10" count="1" selected="0">
            <x v="173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4"/>
          </reference>
          <reference field="18" count="0" selected="0"/>
          <reference field="19" count="0" selected="0"/>
        </references>
      </pivotArea>
    </format>
    <format dxfId="745">
      <pivotArea dataOnly="0" labelOnly="1" fieldPosition="0">
        <references count="7">
          <reference field="7" count="1" selected="0">
            <x v="29"/>
          </reference>
          <reference field="10" count="1" selected="0">
            <x v="175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35"/>
          </reference>
          <reference field="18" count="0" selected="0"/>
          <reference field="19" count="0" selected="0"/>
        </references>
      </pivotArea>
    </format>
    <format dxfId="744">
      <pivotArea dataOnly="0" labelOnly="1" fieldPosition="0">
        <references count="7">
          <reference field="7" count="1" selected="0">
            <x v="29"/>
          </reference>
          <reference field="10" count="1" selected="0">
            <x v="176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4"/>
          </reference>
          <reference field="18" count="0" selected="0"/>
          <reference field="19" count="0" selected="0"/>
        </references>
      </pivotArea>
    </format>
    <format dxfId="743">
      <pivotArea dataOnly="0" labelOnly="1" fieldPosition="0">
        <references count="7">
          <reference field="7" count="1" selected="0">
            <x v="30"/>
          </reference>
          <reference field="10" count="1" selected="0">
            <x v="7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5"/>
          </reference>
          <reference field="18" count="0" selected="0"/>
          <reference field="19" count="0" selected="0"/>
        </references>
      </pivotArea>
    </format>
    <format dxfId="742">
      <pivotArea dataOnly="0" labelOnly="1" fieldPosition="0">
        <references count="7">
          <reference field="7" count="1" selected="0">
            <x v="30"/>
          </reference>
          <reference field="10" count="1" selected="0">
            <x v="7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6"/>
          </reference>
          <reference field="18" count="0" selected="0"/>
          <reference field="19" count="0" selected="0"/>
        </references>
      </pivotArea>
    </format>
    <format dxfId="741">
      <pivotArea dataOnly="0" labelOnly="1" fieldPosition="0">
        <references count="7">
          <reference field="7" count="1" selected="0">
            <x v="30"/>
          </reference>
          <reference field="10" count="1" selected="0">
            <x v="10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2"/>
          </reference>
          <reference field="18" count="0" selected="0"/>
          <reference field="19" count="0" selected="0"/>
        </references>
      </pivotArea>
    </format>
    <format dxfId="740">
      <pivotArea dataOnly="0" labelOnly="1" fieldPosition="0">
        <references count="7">
          <reference field="7" count="1" selected="0">
            <x v="30"/>
          </reference>
          <reference field="10" count="1" selected="0">
            <x v="13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46"/>
          </reference>
          <reference field="18" count="0" selected="0"/>
          <reference field="19" count="0" selected="0"/>
        </references>
      </pivotArea>
    </format>
    <format dxfId="739">
      <pivotArea dataOnly="0" labelOnly="1" fieldPosition="0">
        <references count="7">
          <reference field="7" count="1" selected="0">
            <x v="31"/>
          </reference>
          <reference field="10" count="1" selected="0">
            <x v="18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148"/>
          </reference>
          <reference field="18" count="0" selected="0"/>
          <reference field="19" count="0" selected="0"/>
        </references>
      </pivotArea>
    </format>
    <format dxfId="738">
      <pivotArea dataOnly="0" labelOnly="1" fieldPosition="0">
        <references count="7">
          <reference field="7" count="1" selected="0">
            <x v="31"/>
          </reference>
          <reference field="10" count="1" selected="0">
            <x v="80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124"/>
          </reference>
          <reference field="18" count="0" selected="0"/>
          <reference field="19" count="0" selected="0"/>
        </references>
      </pivotArea>
    </format>
    <format dxfId="737">
      <pivotArea dataOnly="0" labelOnly="1" fieldPosition="0">
        <references count="7">
          <reference field="7" count="1" selected="0">
            <x v="31"/>
          </reference>
          <reference field="10" count="1" selected="0">
            <x v="121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145"/>
          </reference>
          <reference field="18" count="0" selected="0"/>
          <reference field="19" count="0" selected="0"/>
        </references>
      </pivotArea>
    </format>
    <format dxfId="736">
      <pivotArea dataOnly="0" labelOnly="1" fieldPosition="0">
        <references count="7">
          <reference field="7" count="1" selected="0">
            <x v="32"/>
          </reference>
          <reference field="10" count="1" selected="0">
            <x v="142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6"/>
          </reference>
          <reference field="18" count="0" selected="0"/>
          <reference field="19" count="0" selected="0"/>
        </references>
      </pivotArea>
    </format>
    <format dxfId="735">
      <pivotArea dataOnly="0" labelOnly="1" fieldPosition="0">
        <references count="7">
          <reference field="7" count="1" selected="0">
            <x v="33"/>
          </reference>
          <reference field="10" count="1" selected="0">
            <x v="26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24"/>
          </reference>
          <reference field="18" count="0" selected="0"/>
          <reference field="19" count="0" selected="0"/>
        </references>
      </pivotArea>
    </format>
    <format dxfId="734">
      <pivotArea dataOnly="0" labelOnly="1" fieldPosition="0">
        <references count="7">
          <reference field="7" count="1" selected="0">
            <x v="33"/>
          </reference>
          <reference field="10" count="1" selected="0">
            <x v="27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20"/>
          </reference>
          <reference field="18" count="0" selected="0"/>
          <reference field="19" count="0" selected="0"/>
        </references>
      </pivotArea>
    </format>
    <format dxfId="733">
      <pivotArea dataOnly="0" labelOnly="1" fieldPosition="0">
        <references count="7">
          <reference field="7" count="1" selected="0">
            <x v="33"/>
          </reference>
          <reference field="10" count="1" selected="0">
            <x v="28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39"/>
          </reference>
          <reference field="18" count="0" selected="0"/>
          <reference field="19" count="0" selected="0"/>
        </references>
      </pivotArea>
    </format>
    <format dxfId="732">
      <pivotArea dataOnly="0" labelOnly="1" fieldPosition="0">
        <references count="7">
          <reference field="7" count="1" selected="0">
            <x v="33"/>
          </reference>
          <reference field="10" count="1" selected="0">
            <x v="3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6"/>
          </reference>
          <reference field="18" count="0" selected="0"/>
          <reference field="19" count="0" selected="0"/>
        </references>
      </pivotArea>
    </format>
    <format dxfId="731">
      <pivotArea dataOnly="0" labelOnly="1" fieldPosition="0">
        <references count="7">
          <reference field="7" count="1" selected="0">
            <x v="33"/>
          </reference>
          <reference field="10" count="1" selected="0">
            <x v="36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8"/>
          </reference>
          <reference field="18" count="0" selected="0"/>
          <reference field="19" count="0" selected="0"/>
        </references>
      </pivotArea>
    </format>
    <format dxfId="730">
      <pivotArea dataOnly="0" labelOnly="1" fieldPosition="0">
        <references count="7">
          <reference field="7" count="1" selected="0">
            <x v="33"/>
          </reference>
          <reference field="10" count="1" selected="0">
            <x v="3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"/>
          </reference>
          <reference field="18" count="0" selected="0"/>
          <reference field="19" count="0" selected="0"/>
        </references>
      </pivotArea>
    </format>
    <format dxfId="729">
      <pivotArea dataOnly="0" labelOnly="1" fieldPosition="0">
        <references count="7">
          <reference field="7" count="1" selected="0">
            <x v="33"/>
          </reference>
          <reference field="10" count="1" selected="0">
            <x v="151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39"/>
          </reference>
          <reference field="18" count="0" selected="0"/>
          <reference field="19" count="0" selected="0"/>
        </references>
      </pivotArea>
    </format>
    <format dxfId="728">
      <pivotArea dataOnly="0" labelOnly="1" fieldPosition="0">
        <references count="7">
          <reference field="7" count="1" selected="0">
            <x v="33"/>
          </reference>
          <reference field="10" count="1" selected="0">
            <x v="159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8"/>
          </reference>
          <reference field="18" count="0" selected="0"/>
          <reference field="19" count="0" selected="0"/>
        </references>
      </pivotArea>
    </format>
    <format dxfId="727">
      <pivotArea dataOnly="0" labelOnly="1" fieldPosition="0">
        <references count="7">
          <reference field="7" count="1" selected="0">
            <x v="33"/>
          </reference>
          <reference field="10" count="1" selected="0">
            <x v="161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32"/>
          </reference>
          <reference field="18" count="0" selected="0"/>
          <reference field="19" count="0" selected="0"/>
        </references>
      </pivotArea>
    </format>
    <format dxfId="726">
      <pivotArea dataOnly="0" labelOnly="1" fieldPosition="0">
        <references count="7">
          <reference field="7" count="1" selected="0">
            <x v="33"/>
          </reference>
          <reference field="10" count="1" selected="0">
            <x v="215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2"/>
          </reference>
          <reference field="18" count="0" selected="0"/>
          <reference field="19" count="0" selected="0"/>
        </references>
      </pivotArea>
    </format>
    <format dxfId="725">
      <pivotArea dataOnly="0" labelOnly="1" fieldPosition="0">
        <references count="7">
          <reference field="7" count="1" selected="0">
            <x v="33"/>
          </reference>
          <reference field="10" count="1" selected="0">
            <x v="216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4"/>
          </reference>
          <reference field="18" count="0" selected="0"/>
          <reference field="19" count="0" selected="0"/>
        </references>
      </pivotArea>
    </format>
    <format dxfId="724">
      <pivotArea dataOnly="0" labelOnly="1" fieldPosition="0">
        <references count="7">
          <reference field="7" count="1" selected="0">
            <x v="33"/>
          </reference>
          <reference field="10" count="1" selected="0">
            <x v="217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13"/>
          </reference>
          <reference field="18" count="0" selected="0"/>
          <reference field="19" count="0" selected="0"/>
        </references>
      </pivotArea>
    </format>
    <format dxfId="723">
      <pivotArea dataOnly="0" labelOnly="1" fieldPosition="0">
        <references count="7">
          <reference field="7" count="1" selected="0">
            <x v="33"/>
          </reference>
          <reference field="10" count="1" selected="0">
            <x v="222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22"/>
          </reference>
          <reference field="18" count="0" selected="0"/>
          <reference field="19" count="0" selected="0"/>
        </references>
      </pivotArea>
    </format>
    <format dxfId="722">
      <pivotArea dataOnly="0" labelOnly="1" fieldPosition="0">
        <references count="7">
          <reference field="7" count="1" selected="0">
            <x v="33"/>
          </reference>
          <reference field="10" count="1" selected="0">
            <x v="223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31"/>
          </reference>
          <reference field="18" count="0" selected="0"/>
          <reference field="19" count="0" selected="0"/>
        </references>
      </pivotArea>
    </format>
    <format dxfId="721">
      <pivotArea dataOnly="0" labelOnly="1" fieldPosition="0">
        <references count="7">
          <reference field="7" count="1" selected="0">
            <x v="33"/>
          </reference>
          <reference field="10" count="1" selected="0">
            <x v="229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13"/>
          </reference>
          <reference field="18" count="0" selected="0"/>
          <reference field="19" count="0" selected="0"/>
        </references>
      </pivotArea>
    </format>
    <format dxfId="720">
      <pivotArea dataOnly="0" labelOnly="1" fieldPosition="0">
        <references count="7">
          <reference field="7" count="1" selected="0">
            <x v="33"/>
          </reference>
          <reference field="10" count="1" selected="0">
            <x v="230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22"/>
          </reference>
          <reference field="18" count="0" selected="0"/>
          <reference field="19" count="0" selected="0"/>
        </references>
      </pivotArea>
    </format>
    <format dxfId="719">
      <pivotArea dataOnly="0" labelOnly="1" fieldPosition="0">
        <references count="7">
          <reference field="7" count="1" selected="0">
            <x v="33"/>
          </reference>
          <reference field="10" count="1" selected="0">
            <x v="232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4"/>
          </reference>
          <reference field="18" count="0" selected="0"/>
          <reference field="19" count="0" selected="0"/>
        </references>
      </pivotArea>
    </format>
    <format dxfId="718">
      <pivotArea dataOnly="0" labelOnly="1" fieldPosition="0">
        <references count="7">
          <reference field="7" count="1" selected="0">
            <x v="33"/>
          </reference>
          <reference field="10" count="1" selected="0">
            <x v="24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0"/>
          </reference>
          <reference field="18" count="0" selected="0"/>
          <reference field="19" count="0" selected="0"/>
        </references>
      </pivotArea>
    </format>
    <format dxfId="717">
      <pivotArea dataOnly="0" labelOnly="1" fieldPosition="0">
        <references count="7">
          <reference field="7" count="1" selected="0">
            <x v="34"/>
          </reference>
          <reference field="10" count="1" selected="0">
            <x v="155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0"/>
          </reference>
          <reference field="18" count="0" selected="0"/>
          <reference field="19" count="0" selected="0"/>
        </references>
      </pivotArea>
    </format>
    <format dxfId="716">
      <pivotArea dataOnly="0" labelOnly="1" fieldPosition="0">
        <references count="7">
          <reference field="7" count="1" selected="0">
            <x v="34"/>
          </reference>
          <reference field="10" count="1" selected="0">
            <x v="210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60"/>
          </reference>
          <reference field="18" count="0" selected="0"/>
          <reference field="19" count="0" selected="0"/>
        </references>
      </pivotArea>
    </format>
    <format dxfId="715">
      <pivotArea dataOnly="0" labelOnly="1" fieldPosition="0">
        <references count="7">
          <reference field="7" count="1" selected="0">
            <x v="35"/>
          </reference>
          <reference field="10" count="1" selected="0">
            <x v="171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44"/>
          </reference>
          <reference field="18" count="0" selected="0"/>
          <reference field="19" count="0" selected="0"/>
        </references>
      </pivotArea>
    </format>
    <format dxfId="714">
      <pivotArea dataOnly="0" labelOnly="1" fieldPosition="0">
        <references count="7">
          <reference field="7" count="1" selected="0">
            <x v="35"/>
          </reference>
          <reference field="10" count="1" selected="0">
            <x v="172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9"/>
          </reference>
          <reference field="18" count="0" selected="0"/>
          <reference field="19" count="0" selected="0"/>
        </references>
      </pivotArea>
    </format>
    <format dxfId="713">
      <pivotArea dataOnly="0" labelOnly="1" fieldPosition="0">
        <references count="7">
          <reference field="7" count="1" selected="0">
            <x v="35"/>
          </reference>
          <reference field="10" count="1" selected="0">
            <x v="174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3"/>
          </reference>
          <reference field="18" count="0" selected="0"/>
          <reference field="19" count="0" selected="0"/>
        </references>
      </pivotArea>
    </format>
    <format dxfId="712">
      <pivotArea dataOnly="0" labelOnly="1" fieldPosition="0">
        <references count="7">
          <reference field="7" count="1" selected="0">
            <x v="35"/>
          </reference>
          <reference field="10" count="1" selected="0">
            <x v="191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56"/>
          </reference>
          <reference field="18" count="0" selected="0"/>
          <reference field="19" count="0" selected="0"/>
        </references>
      </pivotArea>
    </format>
    <format dxfId="711">
      <pivotArea dataOnly="0" labelOnly="1" fieldPosition="0">
        <references count="7">
          <reference field="7" count="1" selected="0">
            <x v="35"/>
          </reference>
          <reference field="10" count="1" selected="0">
            <x v="192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3"/>
          </reference>
          <reference field="18" count="0" selected="0"/>
          <reference field="19" count="0" selected="0"/>
        </references>
      </pivotArea>
    </format>
    <format dxfId="710">
      <pivotArea dataOnly="0" labelOnly="1" fieldPosition="0">
        <references count="7">
          <reference field="7" count="1" selected="0">
            <x v="35"/>
          </reference>
          <reference field="10" count="1" selected="0">
            <x v="193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0"/>
          </reference>
          <reference field="18" count="0" selected="0"/>
          <reference field="19" count="0" selected="0"/>
        </references>
      </pivotArea>
    </format>
    <format dxfId="709">
      <pivotArea dataOnly="0" labelOnly="1" fieldPosition="0">
        <references count="7">
          <reference field="7" count="1" selected="0">
            <x v="35"/>
          </reference>
          <reference field="10" count="1" selected="0">
            <x v="194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5"/>
          </reference>
          <reference field="18" count="0" selected="0"/>
          <reference field="19" count="0" selected="0"/>
        </references>
      </pivotArea>
    </format>
    <format dxfId="708">
      <pivotArea dataOnly="0" labelOnly="1" fieldPosition="0">
        <references count="7">
          <reference field="7" count="1" selected="0">
            <x v="35"/>
          </reference>
          <reference field="10" count="1" selected="0">
            <x v="211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9"/>
          </reference>
          <reference field="18" count="0" selected="0"/>
          <reference field="19" count="0" selected="0"/>
        </references>
      </pivotArea>
    </format>
    <format dxfId="707">
      <pivotArea dataOnly="0" labelOnly="1" fieldPosition="0">
        <references count="7">
          <reference field="7" count="1" selected="0">
            <x v="36"/>
          </reference>
          <reference field="10" count="1" selected="0">
            <x v="22"/>
          </reference>
          <reference field="11" count="1" selected="0">
            <x v="0"/>
          </reference>
          <reference field="13" count="1" selected="0">
            <x v="2"/>
          </reference>
          <reference field="17" count="1">
            <x v="28"/>
          </reference>
          <reference field="18" count="0" selected="0"/>
          <reference field="19" count="0" selected="0"/>
        </references>
      </pivotArea>
    </format>
    <format dxfId="706">
      <pivotArea dataOnly="0" labelOnly="1" fieldPosition="0">
        <references count="7">
          <reference field="7" count="1" selected="0">
            <x v="36"/>
          </reference>
          <reference field="10" count="1" selected="0">
            <x v="23"/>
          </reference>
          <reference field="11" count="1" selected="0">
            <x v="0"/>
          </reference>
          <reference field="13" count="1" selected="0">
            <x v="2"/>
          </reference>
          <reference field="17" count="1">
            <x v="23"/>
          </reference>
          <reference field="18" count="0" selected="0"/>
          <reference field="19" count="0" selected="0"/>
        </references>
      </pivotArea>
    </format>
    <format dxfId="705">
      <pivotArea dataOnly="0" labelOnly="1" fieldPosition="0">
        <references count="7">
          <reference field="7" count="1" selected="0">
            <x v="36"/>
          </reference>
          <reference field="10" count="1" selected="0">
            <x v="24"/>
          </reference>
          <reference field="11" count="1" selected="0">
            <x v="0"/>
          </reference>
          <reference field="13" count="1" selected="0">
            <x v="2"/>
          </reference>
          <reference field="17" count="1">
            <x v="27"/>
          </reference>
          <reference field="18" count="0" selected="0"/>
          <reference field="19" count="0" selected="0"/>
        </references>
      </pivotArea>
    </format>
    <format dxfId="704">
      <pivotArea dataOnly="0" labelOnly="1" fieldPosition="0">
        <references count="7">
          <reference field="7" count="1" selected="0">
            <x v="36"/>
          </reference>
          <reference field="10" count="1" selected="0">
            <x v="138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52"/>
          </reference>
          <reference field="18" count="0" selected="0"/>
          <reference field="19" count="0" selected="0"/>
        </references>
      </pivotArea>
    </format>
    <format dxfId="703">
      <pivotArea dataOnly="0" labelOnly="1" fieldPosition="0">
        <references count="7">
          <reference field="7" count="1" selected="0">
            <x v="36"/>
          </reference>
          <reference field="10" count="1" selected="0">
            <x v="139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62"/>
          </reference>
          <reference field="18" count="0" selected="0"/>
          <reference field="19" count="0" selected="0"/>
        </references>
      </pivotArea>
    </format>
    <format dxfId="702">
      <pivotArea dataOnly="0" labelOnly="1" fieldPosition="0">
        <references count="7">
          <reference field="7" count="1" selected="0">
            <x v="36"/>
          </reference>
          <reference field="10" count="1" selected="0">
            <x v="140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57"/>
          </reference>
          <reference field="18" count="0" selected="0"/>
          <reference field="19" count="0" selected="0"/>
        </references>
      </pivotArea>
    </format>
    <format dxfId="701">
      <pivotArea dataOnly="0" labelOnly="1" fieldPosition="0">
        <references count="7">
          <reference field="7" count="1" selected="0">
            <x v="36"/>
          </reference>
          <reference field="10" count="1" selected="0">
            <x v="141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8"/>
          </reference>
          <reference field="18" count="0" selected="0"/>
          <reference field="19" count="0" selected="0"/>
        </references>
      </pivotArea>
    </format>
    <format dxfId="700">
      <pivotArea dataOnly="0" labelOnly="1" fieldPosition="0">
        <references count="7">
          <reference field="7" count="1" selected="0">
            <x v="36"/>
          </reference>
          <reference field="10" count="1" selected="0">
            <x v="143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61"/>
          </reference>
          <reference field="18" count="0" selected="0"/>
          <reference field="19" count="0" selected="0"/>
        </references>
      </pivotArea>
    </format>
    <format dxfId="699">
      <pivotArea dataOnly="0" labelOnly="1" fieldPosition="0">
        <references count="7">
          <reference field="7" count="1" selected="0">
            <x v="36"/>
          </reference>
          <reference field="10" count="1" selected="0">
            <x v="152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8"/>
          </reference>
          <reference field="18" count="0" selected="0"/>
          <reference field="19" count="0" selected="0"/>
        </references>
      </pivotArea>
    </format>
    <format dxfId="698">
      <pivotArea dataOnly="0" labelOnly="1" fieldPosition="0">
        <references count="7">
          <reference field="7" count="1" selected="0">
            <x v="36"/>
          </reference>
          <reference field="10" count="1" selected="0">
            <x v="153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57"/>
          </reference>
          <reference field="18" count="0" selected="0"/>
          <reference field="19" count="0" selected="0"/>
        </references>
      </pivotArea>
    </format>
    <format dxfId="697">
      <pivotArea dataOnly="0" labelOnly="1" fieldPosition="0">
        <references count="7">
          <reference field="7" count="1" selected="0">
            <x v="36"/>
          </reference>
          <reference field="10" count="1" selected="0">
            <x v="154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6"/>
          </reference>
          <reference field="18" count="0" selected="0"/>
          <reference field="19" count="0" selected="0"/>
        </references>
      </pivotArea>
    </format>
    <format dxfId="696">
      <pivotArea dataOnly="0" labelOnly="1" fieldPosition="0">
        <references count="7">
          <reference field="7" count="1" selected="0">
            <x v="36"/>
          </reference>
          <reference field="10" count="1" selected="0">
            <x v="160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695">
      <pivotArea dataOnly="0" labelOnly="1" fieldPosition="0">
        <references count="7">
          <reference field="7" count="1" selected="0">
            <x v="36"/>
          </reference>
          <reference field="10" count="1" selected="0">
            <x v="162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9"/>
          </reference>
          <reference field="18" count="0" selected="0"/>
          <reference field="19" count="0" selected="0"/>
        </references>
      </pivotArea>
    </format>
    <format dxfId="694">
      <pivotArea dataOnly="0" labelOnly="1" fieldPosition="0">
        <references count="7">
          <reference field="7" count="1" selected="0">
            <x v="36"/>
          </reference>
          <reference field="10" count="1" selected="0">
            <x v="207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6"/>
          </reference>
          <reference field="18" count="0" selected="0"/>
          <reference field="19" count="0" selected="0"/>
        </references>
      </pivotArea>
    </format>
    <format dxfId="693">
      <pivotArea dataOnly="0" labelOnly="1" fieldPosition="0">
        <references count="7">
          <reference field="7" count="1" selected="0">
            <x v="36"/>
          </reference>
          <reference field="10" count="1" selected="0">
            <x v="219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1"/>
          </reference>
          <reference field="18" count="0" selected="0"/>
          <reference field="19" count="0" selected="0"/>
        </references>
      </pivotArea>
    </format>
    <format dxfId="692">
      <pivotArea dataOnly="0" labelOnly="1" fieldPosition="0">
        <references count="7">
          <reference field="7" count="1" selected="0">
            <x v="36"/>
          </reference>
          <reference field="10" count="1" selected="0">
            <x v="220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34"/>
          </reference>
          <reference field="18" count="0" selected="0"/>
          <reference field="19" count="0" selected="0"/>
        </references>
      </pivotArea>
    </format>
    <format dxfId="691">
      <pivotArea dataOnly="0" labelOnly="1" fieldPosition="0">
        <references count="7">
          <reference field="7" count="1" selected="0">
            <x v="37"/>
          </reference>
          <reference field="10" count="1" selected="0">
            <x v="23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8"/>
          </reference>
          <reference field="18" count="0" selected="0"/>
          <reference field="19" count="0" selected="0"/>
        </references>
      </pivotArea>
    </format>
    <format dxfId="690">
      <pivotArea dataOnly="0" labelOnly="1" fieldPosition="0">
        <references count="7">
          <reference field="7" count="1" selected="0">
            <x v="37"/>
          </reference>
          <reference field="10" count="1" selected="0">
            <x v="236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1"/>
          </reference>
          <reference field="18" count="0" selected="0"/>
          <reference field="19" count="0" selected="0"/>
        </references>
      </pivotArea>
    </format>
    <format dxfId="689">
      <pivotArea dataOnly="0" labelOnly="1" fieldPosition="0">
        <references count="7">
          <reference field="7" count="1" selected="0">
            <x v="37"/>
          </reference>
          <reference field="10" count="1" selected="0">
            <x v="23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1"/>
          </reference>
          <reference field="18" count="0" selected="0"/>
          <reference field="19" count="0" selected="0"/>
        </references>
      </pivotArea>
    </format>
    <format dxfId="688">
      <pivotArea dataOnly="0" labelOnly="1" fieldPosition="0">
        <references count="7">
          <reference field="7" count="1" selected="0">
            <x v="37"/>
          </reference>
          <reference field="10" count="1" selected="0">
            <x v="239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68"/>
          </reference>
          <reference field="18" count="0" selected="0"/>
          <reference field="19" count="0" selected="0"/>
        </references>
      </pivotArea>
    </format>
    <format dxfId="687">
      <pivotArea dataOnly="0" labelOnly="1" fieldPosition="0">
        <references count="7">
          <reference field="7" count="1" selected="0">
            <x v="38"/>
          </reference>
          <reference field="10" count="1" selected="0">
            <x v="38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14"/>
          </reference>
          <reference field="18" count="0" selected="0"/>
          <reference field="19" count="0" selected="0"/>
        </references>
      </pivotArea>
    </format>
    <format dxfId="686">
      <pivotArea dataOnly="0" labelOnly="1" fieldPosition="0">
        <references count="7">
          <reference field="7" count="1" selected="0">
            <x v="38"/>
          </reference>
          <reference field="10" count="1" selected="0">
            <x v="8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7"/>
          </reference>
          <reference field="18" count="0" selected="0"/>
          <reference field="19" count="0" selected="0"/>
        </references>
      </pivotArea>
    </format>
    <format dxfId="685">
      <pivotArea dataOnly="0" labelOnly="1" fieldPosition="0">
        <references count="7">
          <reference field="7" count="1" selected="0">
            <x v="38"/>
          </reference>
          <reference field="10" count="1" selected="0">
            <x v="126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0"/>
          </reference>
          <reference field="18" count="0" selected="0"/>
          <reference field="19" count="0" selected="0"/>
        </references>
      </pivotArea>
    </format>
    <format dxfId="684">
      <pivotArea dataOnly="0" labelOnly="1" fieldPosition="0">
        <references count="7">
          <reference field="7" count="1" selected="0">
            <x v="39"/>
          </reference>
          <reference field="10" count="1" selected="0">
            <x v="2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44"/>
          </reference>
          <reference field="18" count="0" selected="0"/>
          <reference field="19" count="0" selected="0"/>
        </references>
      </pivotArea>
    </format>
    <format dxfId="683">
      <pivotArea dataOnly="0" labelOnly="1" fieldPosition="0">
        <references count="7">
          <reference field="7" count="1" selected="0">
            <x v="39"/>
          </reference>
          <reference field="10" count="1" selected="0">
            <x v="2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6"/>
          </reference>
          <reference field="18" count="0" selected="0"/>
          <reference field="19" count="0" selected="0"/>
        </references>
      </pivotArea>
    </format>
    <format dxfId="682">
      <pivotArea dataOnly="0" labelOnly="1" fieldPosition="0">
        <references count="7">
          <reference field="7" count="1" selected="0">
            <x v="39"/>
          </reference>
          <reference field="10" count="1" selected="0">
            <x v="5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1"/>
          </reference>
          <reference field="18" count="0" selected="0"/>
          <reference field="19" count="0" selected="0"/>
        </references>
      </pivotArea>
    </format>
    <format dxfId="681">
      <pivotArea dataOnly="0" labelOnly="1" fieldPosition="0">
        <references count="7">
          <reference field="7" count="1" selected="0">
            <x v="39"/>
          </reference>
          <reference field="10" count="1" selected="0">
            <x v="5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8"/>
          </reference>
          <reference field="18" count="0" selected="0"/>
          <reference field="19" count="0" selected="0"/>
        </references>
      </pivotArea>
    </format>
    <format dxfId="680">
      <pivotArea dataOnly="0" labelOnly="1" fieldPosition="0">
        <references count="7">
          <reference field="7" count="1" selected="0">
            <x v="39"/>
          </reference>
          <reference field="10" count="1" selected="0">
            <x v="8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5"/>
          </reference>
          <reference field="18" count="0" selected="0"/>
          <reference field="19" count="0" selected="0"/>
        </references>
      </pivotArea>
    </format>
    <format dxfId="679">
      <pivotArea dataOnly="0" labelOnly="1" fieldPosition="0">
        <references count="7">
          <reference field="7" count="1" selected="0">
            <x v="40"/>
          </reference>
          <reference field="10" count="1" selected="0">
            <x v="1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59"/>
          </reference>
          <reference field="18" count="0" selected="0"/>
          <reference field="19" count="0" selected="0"/>
        </references>
      </pivotArea>
    </format>
    <format dxfId="678">
      <pivotArea dataOnly="0" labelOnly="1" fieldPosition="0">
        <references count="7">
          <reference field="7" count="1" selected="0">
            <x v="40"/>
          </reference>
          <reference field="10" count="1" selected="0">
            <x v="3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37"/>
          </reference>
          <reference field="18" count="0" selected="0"/>
          <reference field="19" count="0" selected="0"/>
        </references>
      </pivotArea>
    </format>
    <format dxfId="677">
      <pivotArea dataOnly="0" labelOnly="1" fieldPosition="0">
        <references count="7">
          <reference field="7" count="1" selected="0">
            <x v="40"/>
          </reference>
          <reference field="10" count="1" selected="0">
            <x v="44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81"/>
          </reference>
          <reference field="18" count="0" selected="0"/>
          <reference field="19" count="0" selected="0"/>
        </references>
      </pivotArea>
    </format>
    <format dxfId="676">
      <pivotArea dataOnly="0" labelOnly="1" fieldPosition="0">
        <references count="7">
          <reference field="7" count="1" selected="0">
            <x v="40"/>
          </reference>
          <reference field="10" count="1" selected="0">
            <x v="4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7"/>
          </reference>
          <reference field="18" count="0" selected="0"/>
          <reference field="19" count="0" selected="0"/>
        </references>
      </pivotArea>
    </format>
    <format dxfId="675">
      <pivotArea dataOnly="0" labelOnly="1" fieldPosition="0">
        <references count="7">
          <reference field="7" count="1" selected="0">
            <x v="40"/>
          </reference>
          <reference field="10" count="1" selected="0">
            <x v="177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7"/>
          </reference>
          <reference field="18" count="0" selected="0"/>
          <reference field="19" count="0" selected="0"/>
        </references>
      </pivotArea>
    </format>
    <format dxfId="674">
      <pivotArea dataOnly="0" labelOnly="1" fieldPosition="0">
        <references count="7">
          <reference field="7" count="1" selected="0">
            <x v="40"/>
          </reference>
          <reference field="10" count="1" selected="0">
            <x v="221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17"/>
          </reference>
          <reference field="18" count="0" selected="0"/>
          <reference field="19" count="0" selected="0"/>
        </references>
      </pivotArea>
    </format>
    <format dxfId="673">
      <pivotArea dataOnly="0" labelOnly="1" fieldPosition="0">
        <references count="7">
          <reference field="7" count="1" selected="0">
            <x v="40"/>
          </reference>
          <reference field="10" count="1" selected="0">
            <x v="244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67"/>
          </reference>
          <reference field="18" count="0" selected="0"/>
          <reference field="19" count="0" selected="0"/>
        </references>
      </pivotArea>
    </format>
    <format dxfId="672">
      <pivotArea dataOnly="0" labelOnly="1" fieldPosition="0">
        <references count="7">
          <reference field="7" count="1" selected="0">
            <x v="41"/>
          </reference>
          <reference field="10" count="1" selected="0">
            <x v="167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7"/>
          </reference>
          <reference field="18" count="0" selected="0"/>
          <reference field="19" count="0" selected="0"/>
        </references>
      </pivotArea>
    </format>
    <format dxfId="671">
      <pivotArea dataOnly="0" labelOnly="1" fieldPosition="0">
        <references count="7">
          <reference field="7" count="1" selected="0">
            <x v="41"/>
          </reference>
          <reference field="10" count="1" selected="0">
            <x v="168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0"/>
          </reference>
          <reference field="18" count="0" selected="0"/>
          <reference field="19" count="0" selected="0"/>
        </references>
      </pivotArea>
    </format>
    <format dxfId="670">
      <pivotArea dataOnly="0" labelOnly="1" fieldPosition="0">
        <references count="7">
          <reference field="7" count="1" selected="0">
            <x v="41"/>
          </reference>
          <reference field="10" count="1" selected="0">
            <x v="169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1"/>
          </reference>
          <reference field="18" count="0" selected="0"/>
          <reference field="19" count="0" selected="0"/>
        </references>
      </pivotArea>
    </format>
    <format dxfId="669">
      <pivotArea dataOnly="0" labelOnly="1" fieldPosition="0">
        <references count="7">
          <reference field="7" count="1" selected="0">
            <x v="41"/>
          </reference>
          <reference field="10" count="1" selected="0">
            <x v="178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3"/>
          </reference>
          <reference field="18" count="0" selected="0"/>
          <reference field="19" count="0" selected="0"/>
        </references>
      </pivotArea>
    </format>
    <format dxfId="668">
      <pivotArea dataOnly="0" labelOnly="1" fieldPosition="0">
        <references count="7">
          <reference field="7" count="1" selected="0">
            <x v="42"/>
          </reference>
          <reference field="10" count="1" selected="0">
            <x v="76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45"/>
          </reference>
          <reference field="18" count="0" selected="0"/>
          <reference field="19" count="0" selected="0"/>
        </references>
      </pivotArea>
    </format>
    <format dxfId="667">
      <pivotArea dataOnly="0" labelOnly="1" fieldPosition="0">
        <references count="7">
          <reference field="7" count="1" selected="0">
            <x v="42"/>
          </reference>
          <reference field="10" count="1" selected="0">
            <x v="92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122"/>
          </reference>
          <reference field="18" count="0" selected="0"/>
          <reference field="19" count="0" selected="0"/>
        </references>
      </pivotArea>
    </format>
    <format dxfId="666">
      <pivotArea dataOnly="0" labelOnly="1" fieldPosition="0">
        <references count="7">
          <reference field="7" count="1" selected="0">
            <x v="42"/>
          </reference>
          <reference field="10" count="1" selected="0">
            <x v="94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0"/>
          </reference>
          <reference field="18" count="0" selected="0"/>
          <reference field="19" count="0" selected="0"/>
        </references>
      </pivotArea>
    </format>
    <format dxfId="665">
      <pivotArea dataOnly="0" labelOnly="1" fieldPosition="0">
        <references count="7">
          <reference field="7" count="1" selected="0">
            <x v="42"/>
          </reference>
          <reference field="10" count="1" selected="0">
            <x v="10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3"/>
          </reference>
          <reference field="18" count="0" selected="0"/>
          <reference field="19" count="0" selected="0"/>
        </references>
      </pivotArea>
    </format>
    <format dxfId="664">
      <pivotArea dataOnly="0" labelOnly="1" fieldPosition="0">
        <references count="7">
          <reference field="7" count="1" selected="0">
            <x v="42"/>
          </reference>
          <reference field="10" count="1" selected="0">
            <x v="10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43"/>
          </reference>
          <reference field="18" count="0" selected="0"/>
          <reference field="19" count="0" selected="0"/>
        </references>
      </pivotArea>
    </format>
    <format dxfId="663">
      <pivotArea dataOnly="0" labelOnly="1" fieldPosition="0">
        <references count="7">
          <reference field="7" count="1" selected="0">
            <x v="42"/>
          </reference>
          <reference field="10" count="1" selected="0">
            <x v="11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47"/>
          </reference>
          <reference field="18" count="0" selected="0"/>
          <reference field="19" count="0" selected="0"/>
        </references>
      </pivotArea>
    </format>
    <format dxfId="662">
      <pivotArea dataOnly="0" labelOnly="1" fieldPosition="0">
        <references count="7">
          <reference field="7" count="1" selected="0">
            <x v="42"/>
          </reference>
          <reference field="10" count="1" selected="0">
            <x v="11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29"/>
          </reference>
          <reference field="18" count="0" selected="0"/>
          <reference field="19" count="0" selected="0"/>
        </references>
      </pivotArea>
    </format>
    <format dxfId="661">
      <pivotArea dataOnly="0" labelOnly="1" fieldPosition="0">
        <references count="7">
          <reference field="7" count="1" selected="0">
            <x v="42"/>
          </reference>
          <reference field="10" count="1" selected="0">
            <x v="12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5"/>
          </reference>
          <reference field="18" count="0" selected="0"/>
          <reference field="19" count="0" selected="0"/>
        </references>
      </pivotArea>
    </format>
    <format dxfId="660">
      <pivotArea dataOnly="0" labelOnly="1" fieldPosition="0">
        <references count="7">
          <reference field="7" count="1" selected="0">
            <x v="42"/>
          </reference>
          <reference field="10" count="1" selected="0">
            <x v="12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49"/>
          </reference>
          <reference field="18" count="0" selected="0"/>
          <reference field="19" count="0" selected="0"/>
        </references>
      </pivotArea>
    </format>
    <format dxfId="659">
      <pivotArea dataOnly="0" labelOnly="1" fieldPosition="0">
        <references count="7">
          <reference field="7" count="1" selected="0">
            <x v="42"/>
          </reference>
          <reference field="10" count="1" selected="0">
            <x v="13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4"/>
          </reference>
          <reference field="18" count="0" selected="0"/>
          <reference field="19" count="0" selected="0"/>
        </references>
      </pivotArea>
    </format>
    <format dxfId="658">
      <pivotArea dataOnly="0" labelOnly="1" fieldPosition="0">
        <references count="7">
          <reference field="7" count="1" selected="0">
            <x v="42"/>
          </reference>
          <reference field="10" count="1" selected="0">
            <x v="157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55"/>
          </reference>
          <reference field="18" count="0" selected="0"/>
          <reference field="19" count="0" selected="0"/>
        </references>
      </pivotArea>
    </format>
    <format dxfId="657">
      <pivotArea dataOnly="0" labelOnly="1" fieldPosition="0">
        <references count="7">
          <reference field="7" count="1" selected="0">
            <x v="42"/>
          </reference>
          <reference field="10" count="1" selected="0">
            <x v="179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42"/>
          </reference>
          <reference field="18" count="0" selected="0"/>
          <reference field="19" count="0" selected="0"/>
        </references>
      </pivotArea>
    </format>
    <format dxfId="656">
      <pivotArea dataOnly="0" labelOnly="1" fieldPosition="0">
        <references count="7">
          <reference field="7" count="1" selected="0">
            <x v="43"/>
          </reference>
          <reference field="10" count="1" selected="0">
            <x v="6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5"/>
          </reference>
          <reference field="18" count="0" selected="0"/>
          <reference field="19" count="0" selected="0"/>
        </references>
      </pivotArea>
    </format>
    <format dxfId="655">
      <pivotArea dataOnly="0" labelOnly="1" fieldPosition="0">
        <references count="7">
          <reference field="7" count="1" selected="0">
            <x v="43"/>
          </reference>
          <reference field="10" count="1" selected="0">
            <x v="90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142"/>
          </reference>
          <reference field="18" count="0" selected="0"/>
          <reference field="19" count="0" selected="0"/>
        </references>
      </pivotArea>
    </format>
    <format dxfId="654">
      <pivotArea dataOnly="0" labelOnly="1" fieldPosition="0">
        <references count="7">
          <reference field="7" count="1" selected="0">
            <x v="43"/>
          </reference>
          <reference field="10" count="1" selected="0">
            <x v="114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132"/>
          </reference>
          <reference field="18" count="0" selected="0"/>
          <reference field="19" count="0" selected="0"/>
        </references>
      </pivotArea>
    </format>
    <format dxfId="653">
      <pivotArea dataOnly="0" labelOnly="1" fieldPosition="0">
        <references count="7">
          <reference field="7" count="1" selected="0">
            <x v="43"/>
          </reference>
          <reference field="10" count="1" selected="0">
            <x v="123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127"/>
          </reference>
          <reference field="18" count="0" selected="0"/>
          <reference field="19" count="0" selected="0"/>
        </references>
      </pivotArea>
    </format>
    <format dxfId="652">
      <pivotArea dataOnly="0" labelOnly="1" fieldPosition="0">
        <references count="7">
          <reference field="7" count="1" selected="0">
            <x v="43"/>
          </reference>
          <reference field="10" count="1" selected="0">
            <x v="146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53"/>
          </reference>
          <reference field="18" count="0" selected="0"/>
          <reference field="19" count="0" selected="0"/>
        </references>
      </pivotArea>
    </format>
    <format dxfId="651">
      <pivotArea dataOnly="0" labelOnly="1" fieldPosition="0">
        <references count="7">
          <reference field="7" count="1" selected="0">
            <x v="43"/>
          </reference>
          <reference field="10" count="1" selected="0">
            <x v="202"/>
          </reference>
          <reference field="11" count="1" selected="0">
            <x v="1"/>
          </reference>
          <reference field="13" count="1" selected="0">
            <x v="3"/>
          </reference>
          <reference field="17" count="1">
            <x v="121"/>
          </reference>
          <reference field="18" count="0" selected="0"/>
          <reference field="19" count="0" selected="0"/>
        </references>
      </pivotArea>
    </format>
    <format dxfId="650">
      <pivotArea dataOnly="0" labelOnly="1" fieldPosition="0">
        <references count="7">
          <reference field="7" count="1" selected="0">
            <x v="43"/>
          </reference>
          <reference field="10" count="1" selected="0">
            <x v="224"/>
          </reference>
          <reference field="11" count="1" selected="0">
            <x v="1"/>
          </reference>
          <reference field="13" count="1" selected="0">
            <x v="9"/>
          </reference>
          <reference field="17" count="1">
            <x v="25"/>
          </reference>
          <reference field="18" count="0" selected="0"/>
          <reference field="19" count="0" selected="0"/>
        </references>
      </pivotArea>
    </format>
    <format dxfId="649">
      <pivotArea dataOnly="0" labelOnly="1" fieldPosition="0">
        <references count="7">
          <reference field="7" count="1" selected="0">
            <x v="43"/>
          </reference>
          <reference field="10" count="1" selected="0">
            <x v="225"/>
          </reference>
          <reference field="11" count="1" selected="0">
            <x v="1"/>
          </reference>
          <reference field="13" count="1" selected="0">
            <x v="9"/>
          </reference>
          <reference field="17" count="1">
            <x v="5"/>
          </reference>
          <reference field="18" count="0" selected="0"/>
          <reference field="19" count="0" selected="0"/>
        </references>
      </pivotArea>
    </format>
    <format dxfId="648">
      <pivotArea dataOnly="0" labelOnly="1" fieldPosition="0">
        <references count="7">
          <reference field="7" count="1" selected="0">
            <x v="44"/>
          </reference>
          <reference field="10" count="1" selected="0">
            <x v="158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26"/>
          </reference>
          <reference field="18" count="0" selected="0"/>
          <reference field="19" count="0" selected="0"/>
        </references>
      </pivotArea>
    </format>
    <format dxfId="647">
      <pivotArea dataOnly="0" labelOnly="1" fieldPosition="0">
        <references count="7">
          <reference field="7" count="1" selected="0">
            <x v="45"/>
          </reference>
          <reference field="10" count="1" selected="0">
            <x v="75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45"/>
          </reference>
          <reference field="18" count="0" selected="0"/>
          <reference field="19" count="0" selected="0"/>
        </references>
      </pivotArea>
    </format>
    <format dxfId="646">
      <pivotArea dataOnly="0" labelOnly="1" fieldPosition="0">
        <references count="7">
          <reference field="7" count="1" selected="0">
            <x v="45"/>
          </reference>
          <reference field="10" count="1" selected="0">
            <x v="111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49"/>
          </reference>
          <reference field="18" count="0" selected="0"/>
          <reference field="19" count="0" selected="0"/>
        </references>
      </pivotArea>
    </format>
    <format dxfId="645">
      <pivotArea dataOnly="0" labelOnly="1" fieldPosition="0">
        <references count="7">
          <reference field="7" count="1" selected="0">
            <x v="45"/>
          </reference>
          <reference field="10" count="1" selected="0">
            <x v="112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79"/>
          </reference>
          <reference field="18" count="0" selected="0"/>
          <reference field="19" count="0" selected="0"/>
        </references>
      </pivotArea>
    </format>
    <format dxfId="644">
      <pivotArea dataOnly="0" labelOnly="1" fieldPosition="0">
        <references count="7">
          <reference field="7" count="1" selected="0">
            <x v="45"/>
          </reference>
          <reference field="10" count="1" selected="0">
            <x v="11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8"/>
          </reference>
          <reference field="18" count="0" selected="0"/>
          <reference field="19" count="0" selected="0"/>
        </references>
      </pivotArea>
    </format>
    <format dxfId="643">
      <pivotArea dataOnly="0" labelOnly="1" fieldPosition="0">
        <references count="7">
          <reference field="7" count="1" selected="0">
            <x v="45"/>
          </reference>
          <reference field="10" count="1" selected="0">
            <x v="125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22"/>
          </reference>
          <reference field="18" count="0" selected="0"/>
          <reference field="19" count="0" selected="0"/>
        </references>
      </pivotArea>
    </format>
    <format dxfId="642">
      <pivotArea dataOnly="0" labelOnly="1" fieldPosition="0">
        <references count="7">
          <reference field="7" count="1" selected="0">
            <x v="46"/>
          </reference>
          <reference field="10" count="1" selected="0">
            <x v="6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641">
      <pivotArea dataOnly="0" labelOnly="1" fieldPosition="0">
        <references count="7">
          <reference field="7" count="1" selected="0">
            <x v="46"/>
          </reference>
          <reference field="10" count="1" selected="0">
            <x v="8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6"/>
          </reference>
          <reference field="18" count="0" selected="0"/>
          <reference field="19" count="0" selected="0"/>
        </references>
      </pivotArea>
    </format>
    <format dxfId="640">
      <pivotArea dataOnly="0" labelOnly="1" fieldPosition="0">
        <references count="7">
          <reference field="7" count="1" selected="0">
            <x v="47"/>
          </reference>
          <reference field="10" count="1" selected="0">
            <x v="86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639">
      <pivotArea dataOnly="0" labelOnly="1" fieldPosition="0">
        <references count="7">
          <reference field="7" count="1" selected="0">
            <x v="47"/>
          </reference>
          <reference field="10" count="1" selected="0">
            <x v="95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638">
      <pivotArea dataOnly="0" labelOnly="1" fieldPosition="0">
        <references count="7">
          <reference field="7" count="1" selected="0">
            <x v="47"/>
          </reference>
          <reference field="10" count="1" selected="0">
            <x v="96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637">
      <pivotArea dataOnly="0" labelOnly="1" fieldPosition="0">
        <references count="7">
          <reference field="7" count="1" selected="0">
            <x v="48"/>
          </reference>
          <reference field="10" count="1" selected="0">
            <x v="15"/>
          </reference>
          <reference field="11" count="1" selected="0">
            <x v="1"/>
          </reference>
          <reference field="13" count="1" selected="0">
            <x v="8"/>
          </reference>
          <reference field="17" count="1">
            <x v="131"/>
          </reference>
          <reference field="18" count="0" selected="0"/>
          <reference field="19" count="0" selected="0"/>
        </references>
      </pivotArea>
    </format>
    <format dxfId="636">
      <pivotArea dataOnly="0" labelOnly="1" fieldPosition="0">
        <references count="7">
          <reference field="7" count="1" selected="0">
            <x v="48"/>
          </reference>
          <reference field="10" count="1" selected="0">
            <x v="6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2"/>
          </reference>
          <reference field="18" count="0" selected="0"/>
          <reference field="19" count="0" selected="0"/>
        </references>
      </pivotArea>
    </format>
    <format dxfId="635">
      <pivotArea dataOnly="0" labelOnly="1" fieldPosition="0">
        <references count="7">
          <reference field="7" count="1" selected="0">
            <x v="48"/>
          </reference>
          <reference field="10" count="1" selected="0">
            <x v="66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"/>
          </reference>
          <reference field="18" count="0" selected="0"/>
          <reference field="19" count="0" selected="0"/>
        </references>
      </pivotArea>
    </format>
    <format dxfId="634">
      <pivotArea dataOnly="0" labelOnly="1" fieldPosition="0">
        <references count="7">
          <reference field="7" count="1" selected="0">
            <x v="48"/>
          </reference>
          <reference field="10" count="1" selected="0">
            <x v="7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8"/>
          </reference>
          <reference field="18" count="0" selected="0"/>
          <reference field="19" count="0" selected="0"/>
        </references>
      </pivotArea>
    </format>
    <format dxfId="633">
      <pivotArea dataOnly="0" labelOnly="1" fieldPosition="0">
        <references count="7">
          <reference field="7" count="1" selected="0">
            <x v="48"/>
          </reference>
          <reference field="10" count="1" selected="0">
            <x v="231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71"/>
          </reference>
          <reference field="18" count="0" selected="0"/>
          <reference field="19" count="0" selected="0"/>
        </references>
      </pivotArea>
    </format>
    <format dxfId="632">
      <pivotArea dataOnly="0" labelOnly="1" fieldPosition="0">
        <references count="7">
          <reference field="7" count="1" selected="0">
            <x v="49"/>
          </reference>
          <reference field="10" count="1" selected="0">
            <x v="42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76"/>
          </reference>
          <reference field="18" count="0" selected="0"/>
          <reference field="19" count="0" selected="0"/>
        </references>
      </pivotArea>
    </format>
    <format dxfId="631">
      <pivotArea dataOnly="0" labelOnly="1" fieldPosition="0">
        <references count="7">
          <reference field="7" count="1" selected="0">
            <x v="49"/>
          </reference>
          <reference field="10" count="1" selected="0">
            <x v="43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37"/>
          </reference>
          <reference field="18" count="0" selected="0"/>
          <reference field="19" count="0" selected="0"/>
        </references>
      </pivotArea>
    </format>
    <format dxfId="630">
      <pivotArea dataOnly="0" labelOnly="1" fieldPosition="0">
        <references count="7">
          <reference field="7" count="1" selected="0">
            <x v="50"/>
          </reference>
          <reference field="10" count="1" selected="0">
            <x v="16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109"/>
          </reference>
          <reference field="18" count="0" selected="0"/>
          <reference field="19" count="0" selected="0"/>
        </references>
      </pivotArea>
    </format>
    <format dxfId="629">
      <pivotArea dataOnly="0" labelOnly="1" fieldPosition="0">
        <references count="7">
          <reference field="7" count="1" selected="0">
            <x v="50"/>
          </reference>
          <reference field="10" count="1" selected="0">
            <x v="17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628">
      <pivotArea dataOnly="0" labelOnly="1" fieldPosition="0">
        <references count="7">
          <reference field="7" count="1" selected="0">
            <x v="50"/>
          </reference>
          <reference field="10" count="1" selected="0">
            <x v="226"/>
          </reference>
          <reference field="11" count="1" selected="0">
            <x v="1"/>
          </reference>
          <reference field="13" count="1" selected="0">
            <x v="9"/>
          </reference>
          <reference field="17" count="1">
            <x v="75"/>
          </reference>
          <reference field="18" count="0" selected="0"/>
          <reference field="19" count="0" selected="0"/>
        </references>
      </pivotArea>
    </format>
    <format dxfId="627">
      <pivotArea dataOnly="0" labelOnly="1" fieldPosition="0">
        <references count="7">
          <reference field="7" count="1" selected="0">
            <x v="50"/>
          </reference>
          <reference field="10" count="1" selected="0">
            <x v="227"/>
          </reference>
          <reference field="11" count="1" selected="0">
            <x v="1"/>
          </reference>
          <reference field="13" count="1" selected="0">
            <x v="9"/>
          </reference>
          <reference field="17" count="1">
            <x v="62"/>
          </reference>
          <reference field="18" count="0" selected="0"/>
          <reference field="19" count="0" selected="0"/>
        </references>
      </pivotArea>
    </format>
    <format dxfId="626">
      <pivotArea dataOnly="0" labelOnly="1" fieldPosition="0">
        <references count="7">
          <reference field="7" count="1" selected="0">
            <x v="50"/>
          </reference>
          <reference field="10" count="1" selected="0">
            <x v="24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34"/>
          </reference>
          <reference field="18" count="0" selected="0"/>
          <reference field="19" count="0" selected="0"/>
        </references>
      </pivotArea>
    </format>
    <format dxfId="625">
      <pivotArea dataOnly="0" labelOnly="1" fieldPosition="0">
        <references count="7">
          <reference field="7" count="1" selected="0">
            <x v="50"/>
          </reference>
          <reference field="10" count="1" selected="0">
            <x v="24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2"/>
          </reference>
          <reference field="18" count="0" selected="0"/>
          <reference field="19" count="0" selected="0"/>
        </references>
      </pivotArea>
    </format>
    <format dxfId="624">
      <pivotArea dataOnly="0" labelOnly="1" fieldPosition="0">
        <references count="7">
          <reference field="7" count="1" selected="0">
            <x v="51"/>
          </reference>
          <reference field="10" count="1" selected="0">
            <x v="144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34"/>
          </reference>
          <reference field="18" count="0" selected="0"/>
          <reference field="19" count="0" selected="0"/>
        </references>
      </pivotArea>
    </format>
    <format dxfId="623">
      <pivotArea dataOnly="0" labelOnly="1" fieldPosition="0">
        <references count="7">
          <reference field="7" count="1" selected="0">
            <x v="51"/>
          </reference>
          <reference field="10" count="1" selected="0">
            <x v="145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44"/>
          </reference>
          <reference field="18" count="0" selected="0"/>
          <reference field="19" count="0" selected="0"/>
        </references>
      </pivotArea>
    </format>
    <format dxfId="622">
      <pivotArea dataOnly="0" labelOnly="1" fieldPosition="0">
        <references count="7">
          <reference field="7" count="1" selected="0">
            <x v="51"/>
          </reference>
          <reference field="10" count="1" selected="0">
            <x v="228"/>
          </reference>
          <reference field="11" count="1" selected="0">
            <x v="1"/>
          </reference>
          <reference field="13" count="1" selected="0">
            <x v="9"/>
          </reference>
          <reference field="17" count="1">
            <x v="54"/>
          </reference>
          <reference field="18" count="0" selected="0"/>
          <reference field="19" count="0" selected="0"/>
        </references>
      </pivotArea>
    </format>
    <format dxfId="621">
      <pivotArea dataOnly="0" labelOnly="1" fieldPosition="0">
        <references count="7">
          <reference field="7" count="1" selected="0">
            <x v="52"/>
          </reference>
          <reference field="10" count="1" selected="0">
            <x v="13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22"/>
          </reference>
          <reference field="18" count="0" selected="0"/>
          <reference field="19" count="0" selected="0"/>
        </references>
      </pivotArea>
    </format>
    <format dxfId="620">
      <pivotArea dataOnly="0" labelOnly="1" fieldPosition="0">
        <references count="7">
          <reference field="7" count="1" selected="0">
            <x v="53"/>
          </reference>
          <reference field="10" count="1" selected="0">
            <x v="18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21"/>
          </reference>
          <reference field="18" count="0" selected="0"/>
          <reference field="19" count="0" selected="0"/>
        </references>
      </pivotArea>
    </format>
    <format dxfId="619">
      <pivotArea dataOnly="0" labelOnly="1" fieldPosition="0">
        <references count="7">
          <reference field="7" count="1" selected="0">
            <x v="53"/>
          </reference>
          <reference field="10" count="1" selected="0">
            <x v="21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1"/>
          </reference>
          <reference field="18" count="0" selected="0"/>
          <reference field="19" count="0" selected="0"/>
        </references>
      </pivotArea>
    </format>
    <format dxfId="618">
      <pivotArea dataOnly="0" labelOnly="1" fieldPosition="0">
        <references count="7">
          <reference field="7" count="1" selected="0">
            <x v="54"/>
          </reference>
          <reference field="10" count="1" selected="0">
            <x v="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7"/>
          </reference>
          <reference field="18" count="0" selected="0"/>
          <reference field="19" count="0" selected="0"/>
        </references>
      </pivotArea>
    </format>
    <format dxfId="617">
      <pivotArea dataOnly="0" labelOnly="1" fieldPosition="0">
        <references count="7">
          <reference field="7" count="1" selected="0">
            <x v="54"/>
          </reference>
          <reference field="10" count="1" selected="0">
            <x v="8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64"/>
          </reference>
          <reference field="18" count="0" selected="0"/>
          <reference field="19" count="0" selected="0"/>
        </references>
      </pivotArea>
    </format>
    <format dxfId="616">
      <pivotArea dataOnly="0" labelOnly="1" fieldPosition="0">
        <references count="7">
          <reference field="7" count="1" selected="0">
            <x v="54"/>
          </reference>
          <reference field="10" count="1" selected="0">
            <x v="209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70"/>
          </reference>
          <reference field="18" count="0" selected="0"/>
          <reference field="19" count="0" selected="0"/>
        </references>
      </pivotArea>
    </format>
    <format dxfId="615">
      <pivotArea dataOnly="0" labelOnly="1" fieldPosition="0">
        <references count="7">
          <reference field="7" count="1" selected="0">
            <x v="55"/>
          </reference>
          <reference field="10" count="1" selected="0">
            <x v="40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12"/>
          </reference>
          <reference field="18" count="0" selected="0"/>
          <reference field="19" count="0" selected="0"/>
        </references>
      </pivotArea>
    </format>
    <format dxfId="614">
      <pivotArea dataOnly="0" labelOnly="1" fieldPosition="0">
        <references count="7">
          <reference field="7" count="1" selected="0">
            <x v="55"/>
          </reference>
          <reference field="10" count="1" selected="0">
            <x v="47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47"/>
          </reference>
          <reference field="18" count="0" selected="0"/>
          <reference field="19" count="0" selected="0"/>
        </references>
      </pivotArea>
    </format>
    <format dxfId="613">
      <pivotArea dataOnly="0" labelOnly="1" fieldPosition="0">
        <references count="7">
          <reference field="7" count="1" selected="0">
            <x v="55"/>
          </reference>
          <reference field="10" count="1" selected="0">
            <x v="7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42"/>
          </reference>
          <reference field="18" count="0" selected="0"/>
          <reference field="19" count="0" selected="0"/>
        </references>
      </pivotArea>
    </format>
    <format dxfId="612">
      <pivotArea dataOnly="0" labelOnly="1" fieldPosition="0">
        <references count="7">
          <reference field="7" count="1" selected="0">
            <x v="56"/>
          </reference>
          <reference field="10" count="1" selected="0">
            <x v="41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12"/>
          </reference>
          <reference field="18" count="0" selected="0"/>
          <reference field="19" count="0" selected="0"/>
        </references>
      </pivotArea>
    </format>
    <format dxfId="611">
      <pivotArea dataOnly="0" labelOnly="1" fieldPosition="0">
        <references count="7">
          <reference field="7" count="1" selected="0">
            <x v="56"/>
          </reference>
          <reference field="10" count="1" selected="0">
            <x v="45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30"/>
          </reference>
          <reference field="18" count="0" selected="0"/>
          <reference field="19" count="0" selected="0"/>
        </references>
      </pivotArea>
    </format>
    <format dxfId="610">
      <pivotArea dataOnly="0" labelOnly="1" fieldPosition="0">
        <references count="7">
          <reference field="7" count="1" selected="0">
            <x v="56"/>
          </reference>
          <reference field="10" count="1" selected="0">
            <x v="46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1"/>
          </reference>
          <reference field="18" count="0" selected="0"/>
          <reference field="19" count="0" selected="0"/>
        </references>
      </pivotArea>
    </format>
    <format dxfId="609">
      <pivotArea dataOnly="0" labelOnly="1" fieldPosition="0">
        <references count="7">
          <reference field="7" count="1" selected="0">
            <x v="56"/>
          </reference>
          <reference field="10" count="1" selected="0">
            <x v="218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35"/>
          </reference>
          <reference field="18" count="0" selected="0"/>
          <reference field="19" count="0" selected="0"/>
        </references>
      </pivotArea>
    </format>
    <format dxfId="608">
      <pivotArea dataOnly="0" labelOnly="1" fieldPosition="0">
        <references count="7">
          <reference field="7" count="1" selected="0">
            <x v="57"/>
          </reference>
          <reference field="10" count="1" selected="0">
            <x v="6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8"/>
          </reference>
          <reference field="18" count="0" selected="0"/>
          <reference field="19" count="0" selected="0"/>
        </references>
      </pivotArea>
    </format>
    <format dxfId="607">
      <pivotArea dataOnly="0" labelOnly="1" fieldPosition="0">
        <references count="7">
          <reference field="7" count="1" selected="0">
            <x v="57"/>
          </reference>
          <reference field="10" count="1" selected="0">
            <x v="71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37"/>
          </reference>
          <reference field="18" count="0" selected="0"/>
          <reference field="19" count="0" selected="0"/>
        </references>
      </pivotArea>
    </format>
    <format dxfId="606">
      <pivotArea dataOnly="0" labelOnly="1" fieldPosition="0">
        <references count="7">
          <reference field="7" count="1" selected="0">
            <x v="57"/>
          </reference>
          <reference field="10" count="1" selected="0">
            <x v="10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6"/>
          </reference>
          <reference field="18" count="0" selected="0"/>
          <reference field="19" count="0" selected="0"/>
        </references>
      </pivotArea>
    </format>
    <format dxfId="605">
      <pivotArea dataOnly="0" labelOnly="1" fieldPosition="0">
        <references count="7">
          <reference field="7" count="1" selected="0">
            <x v="57"/>
          </reference>
          <reference field="10" count="1" selected="0">
            <x v="20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26"/>
          </reference>
          <reference field="18" count="0" selected="0"/>
          <reference field="19" count="0" selected="0"/>
        </references>
      </pivotArea>
    </format>
    <format dxfId="604">
      <pivotArea dataOnly="0" labelOnly="1" fieldPosition="0">
        <references count="7">
          <reference field="7" count="1" selected="0">
            <x v="58"/>
          </reference>
          <reference field="10" count="1" selected="0">
            <x v="10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3"/>
          </reference>
          <reference field="18" count="0" selected="0"/>
          <reference field="19" count="0" selected="0"/>
        </references>
      </pivotArea>
    </format>
    <format dxfId="603">
      <pivotArea dataOnly="0" labelOnly="1" fieldPosition="0">
        <references count="7">
          <reference field="7" count="1" selected="0">
            <x v="59"/>
          </reference>
          <reference field="10" count="1" selected="0">
            <x v="3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78"/>
          </reference>
          <reference field="18" count="0" selected="0"/>
          <reference field="19" count="0" selected="0"/>
        </references>
      </pivotArea>
    </format>
    <format dxfId="602">
      <pivotArea field="7" type="button" dataOnly="0" labelOnly="1" outline="0" axis="axisRow" fieldPosition="0"/>
    </format>
    <format dxfId="601">
      <pivotArea field="10" type="button" dataOnly="0" labelOnly="1" outline="0" axis="axisRow" fieldPosition="1"/>
    </format>
    <format dxfId="600">
      <pivotArea field="13" type="button" dataOnly="0" labelOnly="1" outline="0" axis="axisRow" fieldPosition="2"/>
    </format>
    <format dxfId="599">
      <pivotArea field="11" type="button" dataOnly="0" labelOnly="1" outline="0" axis="axisRow" fieldPosition="3"/>
    </format>
    <format dxfId="598">
      <pivotArea field="18" type="button" dataOnly="0" labelOnly="1" outline="0" axis="axisRow" fieldPosition="4"/>
    </format>
    <format dxfId="597">
      <pivotArea field="19" type="button" dataOnly="0" labelOnly="1" outline="0" axis="axisRow" fieldPosition="5"/>
    </format>
    <format dxfId="596">
      <pivotArea field="17" type="button" dataOnly="0" labelOnly="1" outline="0" axis="axisRow" fieldPosition="6"/>
    </format>
    <format dxfId="595">
      <pivotArea field="17" type="button" dataOnly="0" labelOnly="1" outline="0" axis="axisRow" fieldPosition="6"/>
    </format>
    <format dxfId="594">
      <pivotArea field="17" type="button" dataOnly="0" labelOnly="1" outline="0" axis="axisRow" fieldPosition="6"/>
    </format>
    <format dxfId="593">
      <pivotArea field="7" type="button" dataOnly="0" labelOnly="1" outline="0" axis="axisRow" fieldPosition="0"/>
    </format>
    <format dxfId="592">
      <pivotArea field="10" type="button" dataOnly="0" labelOnly="1" outline="0" axis="axisRow" fieldPosition="1"/>
    </format>
    <format dxfId="591">
      <pivotArea field="13" type="button" dataOnly="0" labelOnly="1" outline="0" axis="axisRow" fieldPosition="2"/>
    </format>
    <format dxfId="590">
      <pivotArea field="11" type="button" dataOnly="0" labelOnly="1" outline="0" axis="axisRow" fieldPosition="3"/>
    </format>
    <format dxfId="589">
      <pivotArea field="18" type="button" dataOnly="0" labelOnly="1" outline="0" axis="axisRow" fieldPosition="4"/>
    </format>
    <format dxfId="588">
      <pivotArea field="19" type="button" dataOnly="0" labelOnly="1" outline="0" axis="axisRow" fieldPosition="5"/>
    </format>
    <format dxfId="587">
      <pivotArea field="17" type="button" dataOnly="0" labelOnly="1" outline="0" axis="axisRow" fieldPosition="6"/>
    </format>
    <format dxfId="586">
      <pivotArea field="19" type="button" dataOnly="0" labelOnly="1" outline="0" axis="axisRow" fieldPosition="5"/>
    </format>
    <format dxfId="585">
      <pivotArea field="18" type="button" dataOnly="0" labelOnly="1" outline="0" axis="axisRow" fieldPosition="4"/>
    </format>
    <format dxfId="584">
      <pivotArea field="7" type="button" dataOnly="0" labelOnly="1" outline="0" axis="axisRow" fieldPosition="0"/>
    </format>
    <format dxfId="583">
      <pivotArea field="10" type="button" dataOnly="0" labelOnly="1" outline="0" axis="axisRow" fieldPosition="1"/>
    </format>
    <format dxfId="582">
      <pivotArea field="13" type="button" dataOnly="0" labelOnly="1" outline="0" axis="axisRow" fieldPosition="2"/>
    </format>
    <format dxfId="581">
      <pivotArea field="11" type="button" dataOnly="0" labelOnly="1" outline="0" axis="axisRow" fieldPosition="3"/>
    </format>
    <format dxfId="580">
      <pivotArea field="18" type="button" dataOnly="0" labelOnly="1" outline="0" axis="axisRow" fieldPosition="4"/>
    </format>
    <format dxfId="579">
      <pivotArea field="19" type="button" dataOnly="0" labelOnly="1" outline="0" axis="axisRow" fieldPosition="5"/>
    </format>
    <format dxfId="578">
      <pivotArea field="17" type="button" dataOnly="0" labelOnly="1" outline="0" axis="axisRow" fieldPosition="6"/>
    </format>
    <format dxfId="577">
      <pivotArea field="11" type="button" dataOnly="0" labelOnly="1" outline="0" axis="axisRow" fieldPosition="3"/>
    </format>
    <format dxfId="576">
      <pivotArea field="18" type="button" dataOnly="0" labelOnly="1" outline="0" axis="axisRow" fieldPosition="4"/>
    </format>
    <format dxfId="575">
      <pivotArea field="19" type="button" dataOnly="0" labelOnly="1" outline="0" axis="axisRow" fieldPosition="5"/>
    </format>
    <format dxfId="574">
      <pivotArea field="17" type="button" dataOnly="0" labelOnly="1" outline="0" axis="axisRow" fieldPosition="6"/>
    </format>
    <format dxfId="573">
      <pivotArea dataOnly="0" labelOnly="1" fieldPosition="0">
        <references count="4">
          <reference field="7" count="1" selected="0">
            <x v="0"/>
          </reference>
          <reference field="10" count="1" selected="0">
            <x v="51"/>
          </reference>
          <reference field="11" count="1">
            <x v="0"/>
          </reference>
          <reference field="13" count="1" selected="0">
            <x v="9"/>
          </reference>
        </references>
      </pivotArea>
    </format>
    <format dxfId="572">
      <pivotArea dataOnly="0" labelOnly="1" fieldPosition="0">
        <references count="4">
          <reference field="7" count="1" selected="0">
            <x v="1"/>
          </reference>
          <reference field="10" count="1" selected="0">
            <x v="39"/>
          </reference>
          <reference field="11" count="1">
            <x v="1"/>
          </reference>
          <reference field="13" count="1" selected="0">
            <x v="1"/>
          </reference>
        </references>
      </pivotArea>
    </format>
    <format dxfId="571">
      <pivotArea dataOnly="0" labelOnly="1" fieldPosition="0">
        <references count="4">
          <reference field="7" count="1" selected="0">
            <x v="1"/>
          </reference>
          <reference field="10" count="1" selected="0">
            <x v="52"/>
          </reference>
          <reference field="11" count="1">
            <x v="0"/>
          </reference>
          <reference field="13" count="1" selected="0">
            <x v="11"/>
          </reference>
        </references>
      </pivotArea>
    </format>
    <format dxfId="570">
      <pivotArea dataOnly="0" labelOnly="1" fieldPosition="0">
        <references count="4">
          <reference field="7" count="1" selected="0">
            <x v="2"/>
          </reference>
          <reference field="10" count="1" selected="0">
            <x v="57"/>
          </reference>
          <reference field="11" count="1">
            <x v="1"/>
          </reference>
          <reference field="13" count="1" selected="0">
            <x v="9"/>
          </reference>
        </references>
      </pivotArea>
    </format>
    <format dxfId="569">
      <pivotArea dataOnly="0" labelOnly="1" fieldPosition="0">
        <references count="4">
          <reference field="7" count="1" selected="0">
            <x v="3"/>
          </reference>
          <reference field="10" count="1" selected="0">
            <x v="50"/>
          </reference>
          <reference field="11" count="1">
            <x v="0"/>
          </reference>
          <reference field="13" count="1" selected="0">
            <x v="4"/>
          </reference>
        </references>
      </pivotArea>
    </format>
    <format dxfId="568">
      <pivotArea dataOnly="0" labelOnly="1" fieldPosition="0">
        <references count="4">
          <reference field="7" count="1" selected="0">
            <x v="24"/>
          </reference>
          <reference field="10" count="1" selected="0">
            <x v="79"/>
          </reference>
          <reference field="11" count="1">
            <x v="1"/>
          </reference>
          <reference field="13" count="1" selected="0">
            <x v="11"/>
          </reference>
        </references>
      </pivotArea>
    </format>
    <format dxfId="567">
      <pivotArea dataOnly="0" labelOnly="1" fieldPosition="0">
        <references count="4">
          <reference field="7" count="1" selected="0">
            <x v="24"/>
          </reference>
          <reference field="10" count="1" selected="0">
            <x v="190"/>
          </reference>
          <reference field="11" count="1">
            <x v="0"/>
          </reference>
          <reference field="13" count="1" selected="0">
            <x v="0"/>
          </reference>
        </references>
      </pivotArea>
    </format>
    <format dxfId="566">
      <pivotArea dataOnly="0" labelOnly="1" fieldPosition="0">
        <references count="4">
          <reference field="7" count="1" selected="0">
            <x v="25"/>
          </reference>
          <reference field="10" count="1" selected="0">
            <x v="56"/>
          </reference>
          <reference field="11" count="1">
            <x v="1"/>
          </reference>
          <reference field="13" count="1" selected="0">
            <x v="9"/>
          </reference>
        </references>
      </pivotArea>
    </format>
    <format dxfId="565">
      <pivotArea dataOnly="0" labelOnly="1" fieldPosition="0">
        <references count="4">
          <reference field="7" count="1" selected="0">
            <x v="25"/>
          </reference>
          <reference field="10" count="1" selected="0">
            <x v="98"/>
          </reference>
          <reference field="11" count="1">
            <x v="0"/>
          </reference>
          <reference field="13" count="1" selected="0">
            <x v="11"/>
          </reference>
        </references>
      </pivotArea>
    </format>
    <format dxfId="564">
      <pivotArea dataOnly="0" labelOnly="1" fieldPosition="0">
        <references count="4">
          <reference field="7" count="1" selected="0">
            <x v="25"/>
          </reference>
          <reference field="10" count="1" selected="0">
            <x v="195"/>
          </reference>
          <reference field="11" count="1">
            <x v="1"/>
          </reference>
          <reference field="13" count="1" selected="0">
            <x v="0"/>
          </reference>
        </references>
      </pivotArea>
    </format>
    <format dxfId="563">
      <pivotArea dataOnly="0" labelOnly="1" fieldPosition="0">
        <references count="4">
          <reference field="7" count="1" selected="0">
            <x v="26"/>
          </reference>
          <reference field="10" count="1" selected="0">
            <x v="196"/>
          </reference>
          <reference field="11" count="1">
            <x v="0"/>
          </reference>
          <reference field="13" count="1" selected="0">
            <x v="0"/>
          </reference>
        </references>
      </pivotArea>
    </format>
    <format dxfId="562">
      <pivotArea dataOnly="0" labelOnly="1" fieldPosition="0">
        <references count="4">
          <reference field="7" count="1" selected="0">
            <x v="27"/>
          </reference>
          <reference field="10" count="1" selected="0">
            <x v="136"/>
          </reference>
          <reference field="11" count="1">
            <x v="1"/>
          </reference>
          <reference field="13" count="1" selected="0">
            <x v="0"/>
          </reference>
        </references>
      </pivotArea>
    </format>
    <format dxfId="561">
      <pivotArea dataOnly="0" labelOnly="1" fieldPosition="0">
        <references count="4">
          <reference field="7" count="1" selected="0">
            <x v="28"/>
          </reference>
          <reference field="10" count="1" selected="0">
            <x v="87"/>
          </reference>
          <reference field="11" count="1">
            <x v="0"/>
          </reference>
          <reference field="13" count="1" selected="0">
            <x v="11"/>
          </reference>
        </references>
      </pivotArea>
    </format>
    <format dxfId="560">
      <pivotArea dataOnly="0" labelOnly="1" fieldPosition="0">
        <references count="4">
          <reference field="7" count="1" selected="0">
            <x v="31"/>
          </reference>
          <reference field="10" count="1" selected="0">
            <x v="18"/>
          </reference>
          <reference field="11" count="1">
            <x v="1"/>
          </reference>
          <reference field="13" count="1" selected="0">
            <x v="11"/>
          </reference>
        </references>
      </pivotArea>
    </format>
    <format dxfId="559">
      <pivotArea dataOnly="0" labelOnly="1" fieldPosition="0">
        <references count="4">
          <reference field="7" count="1" selected="0">
            <x v="33"/>
          </reference>
          <reference field="10" count="1" selected="0">
            <x v="35"/>
          </reference>
          <reference field="11" count="1">
            <x v="0"/>
          </reference>
          <reference field="13" count="1" selected="0">
            <x v="11"/>
          </reference>
        </references>
      </pivotArea>
    </format>
    <format dxfId="558">
      <pivotArea dataOnly="0" labelOnly="1" fieldPosition="0">
        <references count="4">
          <reference field="7" count="1" selected="0">
            <x v="33"/>
          </reference>
          <reference field="10" count="1" selected="0">
            <x v="216"/>
          </reference>
          <reference field="11" count="1">
            <x v="1"/>
          </reference>
          <reference field="13" count="1" selected="0">
            <x v="0"/>
          </reference>
        </references>
      </pivotArea>
    </format>
    <format dxfId="557">
      <pivotArea dataOnly="0" labelOnly="1" fieldPosition="0">
        <references count="4">
          <reference field="7" count="1" selected="0">
            <x v="33"/>
          </reference>
          <reference field="10" count="1" selected="0">
            <x v="232"/>
          </reference>
          <reference field="11" count="1">
            <x v="0"/>
          </reference>
          <reference field="13" count="1" selected="0">
            <x v="0"/>
          </reference>
        </references>
      </pivotArea>
    </format>
    <format dxfId="556">
      <pivotArea dataOnly="0" labelOnly="1" fieldPosition="0">
        <references count="4">
          <reference field="7" count="1" selected="0">
            <x v="35"/>
          </reference>
          <reference field="10" count="1" selected="0">
            <x v="171"/>
          </reference>
          <reference field="11" count="1">
            <x v="1"/>
          </reference>
          <reference field="13" count="1" selected="0">
            <x v="0"/>
          </reference>
        </references>
      </pivotArea>
    </format>
    <format dxfId="555">
      <pivotArea dataOnly="0" labelOnly="1" fieldPosition="0">
        <references count="4">
          <reference field="7" count="1" selected="0">
            <x v="35"/>
          </reference>
          <reference field="10" count="1" selected="0">
            <x v="172"/>
          </reference>
          <reference field="11" count="1">
            <x v="0"/>
          </reference>
          <reference field="13" count="1" selected="0">
            <x v="0"/>
          </reference>
        </references>
      </pivotArea>
    </format>
    <format dxfId="554">
      <pivotArea dataOnly="0" labelOnly="1" fieldPosition="0">
        <references count="4">
          <reference field="7" count="1" selected="0">
            <x v="35"/>
          </reference>
          <reference field="10" count="1" selected="0">
            <x v="174"/>
          </reference>
          <reference field="11" count="1">
            <x v="1"/>
          </reference>
          <reference field="13" count="1" selected="0">
            <x v="0"/>
          </reference>
        </references>
      </pivotArea>
    </format>
    <format dxfId="553">
      <pivotArea dataOnly="0" labelOnly="1" fieldPosition="0">
        <references count="4">
          <reference field="7" count="1" selected="0">
            <x v="35"/>
          </reference>
          <reference field="10" count="1" selected="0">
            <x v="191"/>
          </reference>
          <reference field="11" count="1">
            <x v="0"/>
          </reference>
          <reference field="13" count="1" selected="0">
            <x v="0"/>
          </reference>
        </references>
      </pivotArea>
    </format>
    <format dxfId="552">
      <pivotArea dataOnly="0" labelOnly="1" fieldPosition="0">
        <references count="4">
          <reference field="7" count="1" selected="0">
            <x v="36"/>
          </reference>
          <reference field="10" count="1" selected="0">
            <x v="138"/>
          </reference>
          <reference field="11" count="1">
            <x v="1"/>
          </reference>
          <reference field="13" count="1" selected="0">
            <x v="0"/>
          </reference>
        </references>
      </pivotArea>
    </format>
    <format dxfId="551">
      <pivotArea dataOnly="0" labelOnly="1" fieldPosition="0">
        <references count="4">
          <reference field="7" count="1" selected="0">
            <x v="36"/>
          </reference>
          <reference field="10" count="1" selected="0">
            <x v="141"/>
          </reference>
          <reference field="11" count="1">
            <x v="0"/>
          </reference>
          <reference field="13" count="1" selected="0">
            <x v="0"/>
          </reference>
        </references>
      </pivotArea>
    </format>
    <format dxfId="550">
      <pivotArea dataOnly="0" labelOnly="1" fieldPosition="0">
        <references count="4">
          <reference field="7" count="1" selected="0">
            <x v="36"/>
          </reference>
          <reference field="10" count="1" selected="0">
            <x v="143"/>
          </reference>
          <reference field="11" count="1">
            <x v="1"/>
          </reference>
          <reference field="13" count="1" selected="0">
            <x v="0"/>
          </reference>
        </references>
      </pivotArea>
    </format>
    <format dxfId="549">
      <pivotArea dataOnly="0" labelOnly="1" fieldPosition="0">
        <references count="4">
          <reference field="7" count="1" selected="0">
            <x v="36"/>
          </reference>
          <reference field="10" count="1" selected="0">
            <x v="152"/>
          </reference>
          <reference field="11" count="1">
            <x v="0"/>
          </reference>
          <reference field="13" count="1" selected="0">
            <x v="0"/>
          </reference>
        </references>
      </pivotArea>
    </format>
    <format dxfId="548">
      <pivotArea dataOnly="0" labelOnly="1" fieldPosition="0">
        <references count="4">
          <reference field="7" count="1" selected="0">
            <x v="42"/>
          </reference>
          <reference field="10" count="1" selected="0">
            <x v="92"/>
          </reference>
          <reference field="11" count="1">
            <x v="1"/>
          </reference>
          <reference field="13" count="1" selected="0">
            <x v="11"/>
          </reference>
        </references>
      </pivotArea>
    </format>
    <format dxfId="547">
      <pivotArea dataOnly="0" labelOnly="1" fieldPosition="0">
        <references count="4">
          <reference field="7" count="1" selected="0">
            <x v="42"/>
          </reference>
          <reference field="10" count="1" selected="0">
            <x v="102"/>
          </reference>
          <reference field="11" count="1">
            <x v="0"/>
          </reference>
          <reference field="13" count="1" selected="0">
            <x v="11"/>
          </reference>
        </references>
      </pivotArea>
    </format>
    <format dxfId="546">
      <pivotArea dataOnly="0" labelOnly="1" fieldPosition="0">
        <references count="4">
          <reference field="7" count="1" selected="0">
            <x v="42"/>
          </reference>
          <reference field="10" count="1" selected="0">
            <x v="179"/>
          </reference>
          <reference field="11" count="1">
            <x v="1"/>
          </reference>
          <reference field="13" count="1" selected="0">
            <x v="0"/>
          </reference>
        </references>
      </pivotArea>
    </format>
    <format dxfId="545">
      <pivotArea dataOnly="0" labelOnly="1" fieldPosition="0">
        <references count="4">
          <reference field="7" count="1" selected="0">
            <x v="43"/>
          </reference>
          <reference field="10" count="1" selected="0">
            <x v="69"/>
          </reference>
          <reference field="11" count="1">
            <x v="0"/>
          </reference>
          <reference field="13" count="1" selected="0">
            <x v="11"/>
          </reference>
        </references>
      </pivotArea>
    </format>
    <format dxfId="544">
      <pivotArea dataOnly="0" labelOnly="1" fieldPosition="0">
        <references count="4">
          <reference field="7" count="1" selected="0">
            <x v="43"/>
          </reference>
          <reference field="10" count="1" selected="0">
            <x v="90"/>
          </reference>
          <reference field="11" count="1">
            <x v="1"/>
          </reference>
          <reference field="13" count="1" selected="0">
            <x v="11"/>
          </reference>
        </references>
      </pivotArea>
    </format>
    <format dxfId="543">
      <pivotArea dataOnly="0" labelOnly="1" fieldPosition="0">
        <references count="4">
          <reference field="7" count="1" selected="0">
            <x v="43"/>
          </reference>
          <reference field="10" count="1" selected="0">
            <x v="146"/>
          </reference>
          <reference field="11" count="1">
            <x v="0"/>
          </reference>
          <reference field="13" count="1" selected="0">
            <x v="0"/>
          </reference>
        </references>
      </pivotArea>
    </format>
    <format dxfId="542">
      <pivotArea dataOnly="0" labelOnly="1" fieldPosition="0">
        <references count="4">
          <reference field="7" count="1" selected="0">
            <x v="43"/>
          </reference>
          <reference field="10" count="1" selected="0">
            <x v="202"/>
          </reference>
          <reference field="11" count="1">
            <x v="1"/>
          </reference>
          <reference field="13" count="1" selected="0">
            <x v="3"/>
          </reference>
        </references>
      </pivotArea>
    </format>
    <format dxfId="541">
      <pivotArea dataOnly="0" labelOnly="1" fieldPosition="0">
        <references count="4">
          <reference field="7" count="1" selected="0">
            <x v="44"/>
          </reference>
          <reference field="10" count="1" selected="0">
            <x v="158"/>
          </reference>
          <reference field="11" count="1">
            <x v="0"/>
          </reference>
          <reference field="13" count="1" selected="0">
            <x v="0"/>
          </reference>
        </references>
      </pivotArea>
    </format>
    <format dxfId="540">
      <pivotArea dataOnly="0" labelOnly="1" fieldPosition="0">
        <references count="4">
          <reference field="7" count="1" selected="0">
            <x v="48"/>
          </reference>
          <reference field="10" count="1" selected="0">
            <x v="15"/>
          </reference>
          <reference field="11" count="1">
            <x v="1"/>
          </reference>
          <reference field="13" count="1" selected="0">
            <x v="8"/>
          </reference>
        </references>
      </pivotArea>
    </format>
    <format dxfId="539">
      <pivotArea dataOnly="0" labelOnly="1" fieldPosition="0">
        <references count="4">
          <reference field="7" count="1" selected="0">
            <x v="48"/>
          </reference>
          <reference field="10" count="1" selected="0">
            <x v="65"/>
          </reference>
          <reference field="11" count="1">
            <x v="0"/>
          </reference>
          <reference field="13" count="1" selected="0">
            <x v="11"/>
          </reference>
        </references>
      </pivotArea>
    </format>
    <format dxfId="538">
      <pivotArea dataOnly="0" labelOnly="1" fieldPosition="0">
        <references count="4">
          <reference field="7" count="1" selected="0">
            <x v="50"/>
          </reference>
          <reference field="10" count="1" selected="0">
            <x v="16"/>
          </reference>
          <reference field="11" count="1">
            <x v="1"/>
          </reference>
          <reference field="13" count="1" selected="0">
            <x v="11"/>
          </reference>
        </references>
      </pivotArea>
    </format>
    <format dxfId="537">
      <pivotArea dataOnly="0" labelOnly="1" fieldPosition="0">
        <references count="4">
          <reference field="7" count="1" selected="0">
            <x v="50"/>
          </reference>
          <reference field="10" count="1" selected="0">
            <x v="242"/>
          </reference>
          <reference field="11" count="1">
            <x v="0"/>
          </reference>
          <reference field="13" count="1" selected="0">
            <x v="11"/>
          </reference>
        </references>
      </pivotArea>
    </format>
    <format dxfId="536">
      <pivotArea dataOnly="0" labelOnly="1" fieldPosition="0">
        <references count="4">
          <reference field="7" count="1" selected="0">
            <x v="51"/>
          </reference>
          <reference field="10" count="1" selected="0">
            <x v="228"/>
          </reference>
          <reference field="11" count="1">
            <x v="1"/>
          </reference>
          <reference field="13" count="1" selected="0">
            <x v="9"/>
          </reference>
        </references>
      </pivotArea>
    </format>
    <format dxfId="535">
      <pivotArea dataOnly="0" labelOnly="1" fieldPosition="0">
        <references count="4">
          <reference field="7" count="1" selected="0">
            <x v="52"/>
          </reference>
          <reference field="10" count="1" selected="0">
            <x v="131"/>
          </reference>
          <reference field="11" count="1">
            <x v="0"/>
          </reference>
          <reference field="13" count="1" selected="0">
            <x v="11"/>
          </reference>
        </references>
      </pivotArea>
    </format>
    <format dxfId="534">
      <pivotArea dataOnly="0" labelOnly="1" fieldPosition="0">
        <references count="4">
          <reference field="7" count="1" selected="0">
            <x v="55"/>
          </reference>
          <reference field="10" count="1" selected="0">
            <x v="40"/>
          </reference>
          <reference field="11" count="1">
            <x v="1"/>
          </reference>
          <reference field="13" count="1" selected="0">
            <x v="0"/>
          </reference>
        </references>
      </pivotArea>
    </format>
    <format dxfId="533">
      <pivotArea dataOnly="0" labelOnly="1" fieldPosition="0">
        <references count="4">
          <reference field="7" count="1" selected="0">
            <x v="55"/>
          </reference>
          <reference field="10" count="1" selected="0">
            <x v="74"/>
          </reference>
          <reference field="11" count="1">
            <x v="0"/>
          </reference>
          <reference field="13" count="1" selected="0">
            <x v="11"/>
          </reference>
        </references>
      </pivotArea>
    </format>
    <format dxfId="532">
      <pivotArea dataOnly="0" labelOnly="1" fieldPosition="0">
        <references count="4">
          <reference field="7" count="1" selected="0">
            <x v="56"/>
          </reference>
          <reference field="10" count="1" selected="0">
            <x v="41"/>
          </reference>
          <reference field="11" count="1">
            <x v="1"/>
          </reference>
          <reference field="13" count="1" selected="0">
            <x v="0"/>
          </reference>
        </references>
      </pivotArea>
    </format>
    <format dxfId="531">
      <pivotArea dataOnly="0" labelOnly="1" fieldPosition="0">
        <references count="4">
          <reference field="7" count="1" selected="0">
            <x v="57"/>
          </reference>
          <reference field="10" count="1" selected="0">
            <x v="68"/>
          </reference>
          <reference field="11" count="1">
            <x v="0"/>
          </reference>
          <reference field="13" count="1" selected="0">
            <x v="11"/>
          </reference>
        </references>
      </pivotArea>
    </format>
    <format dxfId="530">
      <pivotArea dataOnly="0" labelOnly="1" fieldPosition="0">
        <references count="4">
          <reference field="7" count="1" selected="0">
            <x v="57"/>
          </reference>
          <reference field="10" count="1" selected="0">
            <x v="71"/>
          </reference>
          <reference field="11" count="1">
            <x v="1"/>
          </reference>
          <reference field="13" count="1" selected="0">
            <x v="11"/>
          </reference>
        </references>
      </pivotArea>
    </format>
    <format dxfId="529">
      <pivotArea dataOnly="0" labelOnly="1" fieldPosition="0">
        <references count="4">
          <reference field="7" count="1" selected="0">
            <x v="57"/>
          </reference>
          <reference field="10" count="1" selected="0">
            <x v="100"/>
          </reference>
          <reference field="11" count="1">
            <x v="0"/>
          </reference>
          <reference field="13" count="1" selected="0">
            <x v="11"/>
          </reference>
        </references>
      </pivotArea>
    </format>
    <format dxfId="528">
      <pivotArea dataOnly="0" labelOnly="1" fieldPosition="0">
        <references count="5">
          <reference field="7" count="1" selected="0">
            <x v="0"/>
          </reference>
          <reference field="10" count="1" selected="0">
            <x v="51"/>
          </reference>
          <reference field="11" count="1" selected="0">
            <x v="0"/>
          </reference>
          <reference field="13" count="1" selected="0">
            <x v="9"/>
          </reference>
          <reference field="18" count="0"/>
        </references>
      </pivotArea>
    </format>
    <format dxfId="527">
      <pivotArea dataOnly="0" labelOnly="1" fieldPosition="0">
        <references count="6">
          <reference field="7" count="1" selected="0">
            <x v="0"/>
          </reference>
          <reference field="10" count="1" selected="0">
            <x v="51"/>
          </reference>
          <reference field="11" count="1" selected="0">
            <x v="0"/>
          </reference>
          <reference field="13" count="1" selected="0">
            <x v="9"/>
          </reference>
          <reference field="18" count="0" selected="0"/>
          <reference field="19" count="0"/>
        </references>
      </pivotArea>
    </format>
    <format dxfId="526">
      <pivotArea dataOnly="0" labelOnly="1" fieldPosition="0">
        <references count="7">
          <reference field="7" count="1" selected="0">
            <x v="0"/>
          </reference>
          <reference field="10" count="1" selected="0">
            <x v="51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7"/>
          </reference>
          <reference field="18" count="0" selected="0"/>
          <reference field="19" count="0" selected="0"/>
        </references>
      </pivotArea>
    </format>
    <format dxfId="525">
      <pivotArea dataOnly="0" labelOnly="1" fieldPosition="0">
        <references count="7">
          <reference field="7" count="1" selected="0">
            <x v="0"/>
          </reference>
          <reference field="10" count="1" selected="0">
            <x v="137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4"/>
          </reference>
          <reference field="18" count="0" selected="0"/>
          <reference field="19" count="0" selected="0"/>
        </references>
      </pivotArea>
    </format>
    <format dxfId="524">
      <pivotArea dataOnly="0" labelOnly="1" fieldPosition="0">
        <references count="7">
          <reference field="7" count="1" selected="0">
            <x v="1"/>
          </reference>
          <reference field="10" count="1" selected="0">
            <x v="3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5"/>
          </reference>
          <reference field="18" count="0" selected="0"/>
          <reference field="19" count="0" selected="0"/>
        </references>
      </pivotArea>
    </format>
    <format dxfId="523">
      <pivotArea dataOnly="0" labelOnly="1" fieldPosition="0">
        <references count="7">
          <reference field="7" count="1" selected="0">
            <x v="1"/>
          </reference>
          <reference field="10" count="1" selected="0">
            <x v="39"/>
          </reference>
          <reference field="11" count="1" selected="0">
            <x v="1"/>
          </reference>
          <reference field="13" count="1" selected="0">
            <x v="1"/>
          </reference>
          <reference field="17" count="1">
            <x v="26"/>
          </reference>
          <reference field="18" count="0" selected="0"/>
          <reference field="19" count="0" selected="0"/>
        </references>
      </pivotArea>
    </format>
    <format dxfId="522">
      <pivotArea dataOnly="0" labelOnly="1" fieldPosition="0">
        <references count="7">
          <reference field="7" count="1" selected="0">
            <x v="1"/>
          </reference>
          <reference field="10" count="1" selected="0">
            <x v="5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3"/>
          </reference>
          <reference field="18" count="0" selected="0"/>
          <reference field="19" count="0" selected="0"/>
        </references>
      </pivotArea>
    </format>
    <format dxfId="521">
      <pivotArea dataOnly="0" labelOnly="1" fieldPosition="0">
        <references count="7">
          <reference field="7" count="1" selected="0">
            <x v="1"/>
          </reference>
          <reference field="10" count="1" selected="0">
            <x v="5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7"/>
          </reference>
          <reference field="18" count="0" selected="0"/>
          <reference field="19" count="0" selected="0"/>
        </references>
      </pivotArea>
    </format>
    <format dxfId="520">
      <pivotArea dataOnly="0" labelOnly="1" fieldPosition="0">
        <references count="7">
          <reference field="7" count="1" selected="0">
            <x v="1"/>
          </reference>
          <reference field="10" count="1" selected="0">
            <x v="5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41"/>
          </reference>
          <reference field="18" count="0" selected="0"/>
          <reference field="19" count="0" selected="0"/>
        </references>
      </pivotArea>
    </format>
    <format dxfId="519">
      <pivotArea dataOnly="0" labelOnly="1" fieldPosition="0">
        <references count="7">
          <reference field="7" count="1" selected="0">
            <x v="1"/>
          </reference>
          <reference field="10" count="1" selected="0">
            <x v="6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4"/>
          </reference>
          <reference field="18" count="0" selected="0"/>
          <reference field="19" count="0" selected="0"/>
        </references>
      </pivotArea>
    </format>
    <format dxfId="518">
      <pivotArea dataOnly="0" labelOnly="1" fieldPosition="0">
        <references count="7">
          <reference field="7" count="1" selected="0">
            <x v="1"/>
          </reference>
          <reference field="10" count="1" selected="0">
            <x v="6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86"/>
          </reference>
          <reference field="18" count="0" selected="0"/>
          <reference field="19" count="0" selected="0"/>
        </references>
      </pivotArea>
    </format>
    <format dxfId="517">
      <pivotArea dataOnly="0" labelOnly="1" fieldPosition="0">
        <references count="7">
          <reference field="7" count="1" selected="0">
            <x v="1"/>
          </reference>
          <reference field="10" count="1" selected="0">
            <x v="13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6"/>
          </reference>
          <reference field="18" count="0" selected="0"/>
          <reference field="19" count="0" selected="0"/>
        </references>
      </pivotArea>
    </format>
    <format dxfId="516">
      <pivotArea dataOnly="0" labelOnly="1" fieldPosition="0">
        <references count="7">
          <reference field="7" count="1" selected="0">
            <x v="2"/>
          </reference>
          <reference field="10" count="1" selected="0">
            <x v="57"/>
          </reference>
          <reference field="11" count="1" selected="0">
            <x v="1"/>
          </reference>
          <reference field="13" count="1" selected="0">
            <x v="9"/>
          </reference>
          <reference field="17" count="1">
            <x v="12"/>
          </reference>
          <reference field="18" count="0" selected="0"/>
          <reference field="19" count="0" selected="0"/>
        </references>
      </pivotArea>
    </format>
    <format dxfId="515">
      <pivotArea dataOnly="0" labelOnly="1" fieldPosition="0">
        <references count="7">
          <reference field="7" count="1" selected="0">
            <x v="3"/>
          </reference>
          <reference field="10" count="1" selected="0">
            <x v="50"/>
          </reference>
          <reference field="11" count="1" selected="0">
            <x v="0"/>
          </reference>
          <reference field="13" count="1" selected="0">
            <x v="4"/>
          </reference>
          <reference field="17" count="1">
            <x v="54"/>
          </reference>
          <reference field="18" count="0" selected="0"/>
          <reference field="19" count="0" selected="0"/>
        </references>
      </pivotArea>
    </format>
    <format dxfId="514">
      <pivotArea dataOnly="0" labelOnly="1" fieldPosition="0">
        <references count="7">
          <reference field="7" count="1" selected="0">
            <x v="4"/>
          </reference>
          <reference field="10" count="1" selected="0">
            <x v="8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9"/>
          </reference>
          <reference field="18" count="0" selected="0"/>
          <reference field="19" count="0" selected="0"/>
        </references>
      </pivotArea>
    </format>
    <format dxfId="513">
      <pivotArea dataOnly="0" labelOnly="1" fieldPosition="0">
        <references count="7">
          <reference field="7" count="1" selected="0">
            <x v="4"/>
          </reference>
          <reference field="10" count="1" selected="0">
            <x v="9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87"/>
          </reference>
          <reference field="18" count="0" selected="0"/>
          <reference field="19" count="0" selected="0"/>
        </references>
      </pivotArea>
    </format>
    <format dxfId="512">
      <pivotArea dataOnly="0" labelOnly="1" fieldPosition="0">
        <references count="7">
          <reference field="7" count="1" selected="0">
            <x v="4"/>
          </reference>
          <reference field="10" count="1" selected="0">
            <x v="9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"/>
          </reference>
          <reference field="18" count="0" selected="0"/>
          <reference field="19" count="0" selected="0"/>
        </references>
      </pivotArea>
    </format>
    <format dxfId="511">
      <pivotArea dataOnly="0" labelOnly="1" fieldPosition="0">
        <references count="7">
          <reference field="7" count="1" selected="0">
            <x v="4"/>
          </reference>
          <reference field="10" count="1" selected="0">
            <x v="156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39"/>
          </reference>
          <reference field="18" count="0" selected="0"/>
          <reference field="19" count="0" selected="0"/>
        </references>
      </pivotArea>
    </format>
    <format dxfId="510">
      <pivotArea dataOnly="0" labelOnly="1" fieldPosition="0">
        <references count="7">
          <reference field="7" count="1" selected="0">
            <x v="4"/>
          </reference>
          <reference field="10" count="1" selected="0">
            <x v="183"/>
          </reference>
          <reference field="11" count="1" selected="0">
            <x v="0"/>
          </reference>
          <reference field="13" count="1" selected="0">
            <x v="5"/>
          </reference>
          <reference field="17" count="1">
            <x v="33"/>
          </reference>
          <reference field="18" count="0" selected="0"/>
          <reference field="19" count="0" selected="0"/>
        </references>
      </pivotArea>
    </format>
    <format dxfId="509">
      <pivotArea dataOnly="0" labelOnly="1" fieldPosition="0">
        <references count="7">
          <reference field="7" count="1" selected="0">
            <x v="4"/>
          </reference>
          <reference field="10" count="1" selected="0">
            <x v="206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26"/>
          </reference>
          <reference field="18" count="0" selected="0"/>
          <reference field="19" count="0" selected="0"/>
        </references>
      </pivotArea>
    </format>
    <format dxfId="508">
      <pivotArea dataOnly="0" labelOnly="1" fieldPosition="0">
        <references count="7">
          <reference field="7" count="1" selected="0">
            <x v="4"/>
          </reference>
          <reference field="10" count="1" selected="0">
            <x v="208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65"/>
          </reference>
          <reference field="18" count="0" selected="0"/>
          <reference field="19" count="0" selected="0"/>
        </references>
      </pivotArea>
    </format>
    <format dxfId="507">
      <pivotArea dataOnly="0" labelOnly="1" fieldPosition="0">
        <references count="7">
          <reference field="7" count="1" selected="0">
            <x v="4"/>
          </reference>
          <reference field="10" count="1" selected="0">
            <x v="234"/>
          </reference>
          <reference field="11" count="1" selected="0">
            <x v="0"/>
          </reference>
          <reference field="13" count="1" selected="0">
            <x v="10"/>
          </reference>
          <reference field="17" count="1">
            <x v="161"/>
          </reference>
          <reference field="18" count="0" selected="0"/>
          <reference field="19" count="0" selected="0"/>
        </references>
      </pivotArea>
    </format>
    <format dxfId="506">
      <pivotArea dataOnly="0" labelOnly="1" fieldPosition="0">
        <references count="7">
          <reference field="7" count="1" selected="0">
            <x v="4"/>
          </reference>
          <reference field="10" count="1" selected="0">
            <x v="246"/>
          </reference>
          <reference field="11" count="1" selected="0">
            <x v="0"/>
          </reference>
          <reference field="13" count="1" selected="0">
            <x v="10"/>
          </reference>
          <reference field="17" count="1">
            <x v="159"/>
          </reference>
          <reference field="18" count="0" selected="0"/>
          <reference field="19" count="0" selected="0"/>
        </references>
      </pivotArea>
    </format>
    <format dxfId="505">
      <pivotArea dataOnly="0" labelOnly="1" fieldPosition="0">
        <references count="7">
          <reference field="7" count="1" selected="0">
            <x v="5"/>
          </reference>
          <reference field="10" count="1" selected="0">
            <x v="33"/>
          </reference>
          <reference field="11" count="1" selected="0">
            <x v="0"/>
          </reference>
          <reference field="13" count="1" selected="0">
            <x v="6"/>
          </reference>
          <reference field="17" count="1">
            <x v="58"/>
          </reference>
          <reference field="18" count="0" selected="0"/>
          <reference field="19" count="0" selected="0"/>
        </references>
      </pivotArea>
    </format>
    <format dxfId="504">
      <pivotArea dataOnly="0" labelOnly="1" fieldPosition="0">
        <references count="7">
          <reference field="7" count="1" selected="0">
            <x v="6"/>
          </reference>
          <reference field="10" count="1" selected="0">
            <x v="205"/>
          </reference>
          <reference field="11" count="1" selected="0">
            <x v="0"/>
          </reference>
          <reference field="13" count="1" selected="0">
            <x v="4"/>
          </reference>
          <reference field="17" count="1">
            <x v="89"/>
          </reference>
          <reference field="18" count="0" selected="0"/>
          <reference field="19" count="0" selected="0"/>
        </references>
      </pivotArea>
    </format>
    <format dxfId="503">
      <pivotArea dataOnly="0" labelOnly="1" fieldPosition="0">
        <references count="7">
          <reference field="7" count="1" selected="0">
            <x v="7"/>
          </reference>
          <reference field="10" count="1" selected="0">
            <x v="21"/>
          </reference>
          <reference field="11" count="1" selected="0">
            <x v="0"/>
          </reference>
          <reference field="13" count="1" selected="0">
            <x v="7"/>
          </reference>
          <reference field="17" count="1">
            <x v="163"/>
          </reference>
          <reference field="18" count="0" selected="0"/>
          <reference field="19" count="0" selected="0"/>
        </references>
      </pivotArea>
    </format>
    <format dxfId="502">
      <pivotArea dataOnly="0" labelOnly="1" fieldPosition="0">
        <references count="7">
          <reference field="7" count="1" selected="0">
            <x v="8"/>
          </reference>
          <reference field="10" count="1" selected="0">
            <x v="20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22"/>
          </reference>
          <reference field="18" count="0" selected="0"/>
          <reference field="19" count="0" selected="0"/>
        </references>
      </pivotArea>
    </format>
    <format dxfId="501">
      <pivotArea dataOnly="0" labelOnly="1" fieldPosition="0">
        <references count="7">
          <reference field="7" count="1" selected="0">
            <x v="9"/>
          </reference>
          <reference field="10" count="1" selected="0">
            <x v="8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29"/>
          </reference>
          <reference field="18" count="0" selected="0"/>
          <reference field="19" count="0" selected="0"/>
        </references>
      </pivotArea>
    </format>
    <format dxfId="500">
      <pivotArea dataOnly="0" labelOnly="1" fieldPosition="0">
        <references count="7">
          <reference field="7" count="1" selected="0">
            <x v="10"/>
          </reference>
          <reference field="10" count="1" selected="0">
            <x v="2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66"/>
          </reference>
          <reference field="18" count="0" selected="0"/>
          <reference field="19" count="0" selected="0"/>
        </references>
      </pivotArea>
    </format>
    <format dxfId="499">
      <pivotArea dataOnly="0" labelOnly="1" fieldPosition="0">
        <references count="7">
          <reference field="7" count="1" selected="0">
            <x v="10"/>
          </reference>
          <reference field="10" count="1" selected="0">
            <x v="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82"/>
          </reference>
          <reference field="18" count="0" selected="0"/>
          <reference field="19" count="0" selected="0"/>
        </references>
      </pivotArea>
    </format>
    <format dxfId="498">
      <pivotArea dataOnly="0" labelOnly="1" fieldPosition="0">
        <references count="7">
          <reference field="7" count="1" selected="0">
            <x v="10"/>
          </reference>
          <reference field="10" count="1" selected="0">
            <x v="3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67"/>
          </reference>
          <reference field="18" count="0" selected="0"/>
          <reference field="19" count="0" selected="0"/>
        </references>
      </pivotArea>
    </format>
    <format dxfId="497">
      <pivotArea dataOnly="0" labelOnly="1" fieldPosition="0">
        <references count="7">
          <reference field="7" count="1" selected="0">
            <x v="10"/>
          </reference>
          <reference field="10" count="1" selected="0">
            <x v="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66"/>
          </reference>
          <reference field="18" count="0" selected="0"/>
          <reference field="19" count="0" selected="0"/>
        </references>
      </pivotArea>
    </format>
    <format dxfId="496">
      <pivotArea dataOnly="0" labelOnly="1" fieldPosition="0">
        <references count="7">
          <reference field="7" count="1" selected="0">
            <x v="10"/>
          </reference>
          <reference field="10" count="1" selected="0">
            <x v="4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62"/>
          </reference>
          <reference field="18" count="0" selected="0"/>
          <reference field="19" count="0" selected="0"/>
        </references>
      </pivotArea>
    </format>
    <format dxfId="495">
      <pivotArea dataOnly="0" labelOnly="1" fieldPosition="0">
        <references count="7">
          <reference field="7" count="1" selected="0">
            <x v="10"/>
          </reference>
          <reference field="10" count="1" selected="0">
            <x v="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36"/>
          </reference>
          <reference field="18" count="0" selected="0"/>
          <reference field="19" count="0" selected="0"/>
        </references>
      </pivotArea>
    </format>
    <format dxfId="494">
      <pivotArea dataOnly="0" labelOnly="1" fieldPosition="0">
        <references count="7">
          <reference field="7" count="1" selected="0">
            <x v="10"/>
          </reference>
          <reference field="10" count="1" selected="0">
            <x v="5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69"/>
          </reference>
          <reference field="18" count="0" selected="0"/>
          <reference field="19" count="0" selected="0"/>
        </references>
      </pivotArea>
    </format>
    <format dxfId="493">
      <pivotArea dataOnly="0" labelOnly="1" fieldPosition="0">
        <references count="7">
          <reference field="7" count="1" selected="0">
            <x v="10"/>
          </reference>
          <reference field="10" count="1" selected="0">
            <x v="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76"/>
          </reference>
          <reference field="18" count="0" selected="0"/>
          <reference field="19" count="0" selected="0"/>
        </references>
      </pivotArea>
    </format>
    <format dxfId="492">
      <pivotArea dataOnly="0" labelOnly="1" fieldPosition="0">
        <references count="7">
          <reference field="7" count="1" selected="0">
            <x v="11"/>
          </reference>
          <reference field="10" count="1" selected="0">
            <x v="6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4"/>
          </reference>
          <reference field="18" count="0" selected="0"/>
          <reference field="19" count="0" selected="0"/>
        </references>
      </pivotArea>
    </format>
    <format dxfId="491">
      <pivotArea dataOnly="0" labelOnly="1" fieldPosition="0">
        <references count="7">
          <reference field="7" count="1" selected="0">
            <x v="11"/>
          </reference>
          <reference field="10" count="1" selected="0">
            <x v="8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9"/>
          </reference>
          <reference field="18" count="0" selected="0"/>
          <reference field="19" count="0" selected="0"/>
        </references>
      </pivotArea>
    </format>
    <format dxfId="490">
      <pivotArea dataOnly="0" labelOnly="1" fieldPosition="0">
        <references count="7">
          <reference field="7" count="1" selected="0">
            <x v="11"/>
          </reference>
          <reference field="10" count="1" selected="0">
            <x v="12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85"/>
          </reference>
          <reference field="18" count="0" selected="0"/>
          <reference field="19" count="0" selected="0"/>
        </references>
      </pivotArea>
    </format>
    <format dxfId="489">
      <pivotArea dataOnly="0" labelOnly="1" fieldPosition="0">
        <references count="7">
          <reference field="7" count="1" selected="0">
            <x v="11"/>
          </reference>
          <reference field="10" count="1" selected="0">
            <x v="12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0"/>
          </reference>
          <reference field="18" count="0" selected="0"/>
          <reference field="19" count="0" selected="0"/>
        </references>
      </pivotArea>
    </format>
    <format dxfId="488">
      <pivotArea dataOnly="0" labelOnly="1" fieldPosition="0">
        <references count="7">
          <reference field="7" count="1" selected="0">
            <x v="12"/>
          </reference>
          <reference field="10" count="1" selected="0">
            <x v="2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77"/>
          </reference>
          <reference field="18" count="0" selected="0"/>
          <reference field="19" count="0" selected="0"/>
        </references>
      </pivotArea>
    </format>
    <format dxfId="487">
      <pivotArea dataOnly="0" labelOnly="1" fieldPosition="0">
        <references count="7">
          <reference field="7" count="1" selected="0">
            <x v="12"/>
          </reference>
          <reference field="10" count="1" selected="0">
            <x v="4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75"/>
          </reference>
          <reference field="18" count="0" selected="0"/>
          <reference field="19" count="0" selected="0"/>
        </references>
      </pivotArea>
    </format>
    <format dxfId="486">
      <pivotArea dataOnly="0" labelOnly="1" fieldPosition="0">
        <references count="7">
          <reference field="7" count="1" selected="0">
            <x v="12"/>
          </reference>
          <reference field="10" count="1" selected="0">
            <x v="7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1"/>
          </reference>
          <reference field="18" count="0" selected="0"/>
          <reference field="19" count="0" selected="0"/>
        </references>
      </pivotArea>
    </format>
    <format dxfId="485">
      <pivotArea dataOnly="0" labelOnly="1" fieldPosition="0">
        <references count="7">
          <reference field="7" count="1" selected="0">
            <x v="12"/>
          </reference>
          <reference field="10" count="1" selected="0">
            <x v="9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78"/>
          </reference>
          <reference field="18" count="0" selected="0"/>
          <reference field="19" count="0" selected="0"/>
        </references>
      </pivotArea>
    </format>
    <format dxfId="484">
      <pivotArea dataOnly="0" labelOnly="1" fieldPosition="0">
        <references count="7">
          <reference field="7" count="1" selected="0">
            <x v="12"/>
          </reference>
          <reference field="10" count="1" selected="0">
            <x v="11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2"/>
          </reference>
          <reference field="18" count="0" selected="0"/>
          <reference field="19" count="0" selected="0"/>
        </references>
      </pivotArea>
    </format>
    <format dxfId="483">
      <pivotArea dataOnly="0" labelOnly="1" fieldPosition="0">
        <references count="7">
          <reference field="7" count="1" selected="0">
            <x v="12"/>
          </reference>
          <reference field="10" count="1" selected="0">
            <x v="18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80"/>
          </reference>
          <reference field="18" count="0" selected="0"/>
          <reference field="19" count="0" selected="0"/>
        </references>
      </pivotArea>
    </format>
    <format dxfId="482">
      <pivotArea dataOnly="0" labelOnly="1" fieldPosition="0">
        <references count="7">
          <reference field="7" count="1" selected="0">
            <x v="12"/>
          </reference>
          <reference field="10" count="1" selected="0">
            <x v="18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481">
      <pivotArea dataOnly="0" labelOnly="1" fieldPosition="0">
        <references count="7">
          <reference field="7" count="1" selected="0">
            <x v="13"/>
          </reference>
          <reference field="10" count="1" selected="0">
            <x v="9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4"/>
          </reference>
          <reference field="18" count="0" selected="0"/>
          <reference field="19" count="0" selected="0"/>
        </references>
      </pivotArea>
    </format>
    <format dxfId="480">
      <pivotArea dataOnly="0" labelOnly="1" fieldPosition="0">
        <references count="7">
          <reference field="7" count="1" selected="0">
            <x v="13"/>
          </reference>
          <reference field="10" count="1" selected="0">
            <x v="149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51"/>
          </reference>
          <reference field="18" count="0" selected="0"/>
          <reference field="19" count="0" selected="0"/>
        </references>
      </pivotArea>
    </format>
    <format dxfId="479">
      <pivotArea dataOnly="0" labelOnly="1" fieldPosition="0">
        <references count="7">
          <reference field="7" count="1" selected="0">
            <x v="14"/>
          </reference>
          <reference field="10" count="1" selected="0">
            <x v="9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33"/>
          </reference>
          <reference field="18" count="0" selected="0"/>
          <reference field="19" count="0" selected="0"/>
        </references>
      </pivotArea>
    </format>
    <format dxfId="478">
      <pivotArea dataOnly="0" labelOnly="1" fieldPosition="0">
        <references count="7">
          <reference field="7" count="1" selected="0">
            <x v="14"/>
          </reference>
          <reference field="10" count="1" selected="0">
            <x v="12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50"/>
          </reference>
          <reference field="18" count="0" selected="0"/>
          <reference field="19" count="0" selected="0"/>
        </references>
      </pivotArea>
    </format>
    <format dxfId="477">
      <pivotArea dataOnly="0" labelOnly="1" fieldPosition="0">
        <references count="7">
          <reference field="7" count="1" selected="0">
            <x v="14"/>
          </reference>
          <reference field="10" count="1" selected="0">
            <x v="30"/>
          </reference>
          <reference field="11" count="1" selected="0">
            <x v="0"/>
          </reference>
          <reference field="13" count="1" selected="0">
            <x v="10"/>
          </reference>
          <reference field="17" count="1">
            <x v="156"/>
          </reference>
          <reference field="18" count="0" selected="0"/>
          <reference field="19" count="0" selected="0"/>
        </references>
      </pivotArea>
    </format>
    <format dxfId="476">
      <pivotArea dataOnly="0" labelOnly="1" fieldPosition="0">
        <references count="7">
          <reference field="7" count="1" selected="0">
            <x v="14"/>
          </reference>
          <reference field="10" count="1" selected="0">
            <x v="5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8"/>
          </reference>
          <reference field="18" count="0" selected="0"/>
          <reference field="19" count="0" selected="0"/>
        </references>
      </pivotArea>
    </format>
    <format dxfId="475">
      <pivotArea dataOnly="0" labelOnly="1" fieldPosition="0">
        <references count="7">
          <reference field="7" count="1" selected="0">
            <x v="14"/>
          </reference>
          <reference field="10" count="1" selected="0">
            <x v="6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30"/>
          </reference>
          <reference field="18" count="0" selected="0"/>
          <reference field="19" count="0" selected="0"/>
        </references>
      </pivotArea>
    </format>
    <format dxfId="474">
      <pivotArea dataOnly="0" labelOnly="1" fieldPosition="0">
        <references count="7">
          <reference field="7" count="1" selected="0">
            <x v="14"/>
          </reference>
          <reference field="10" count="1" selected="0">
            <x v="135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6"/>
          </reference>
          <reference field="18" count="0" selected="0"/>
          <reference field="19" count="0" selected="0"/>
        </references>
      </pivotArea>
    </format>
    <format dxfId="473">
      <pivotArea dataOnly="0" labelOnly="1" fieldPosition="0">
        <references count="7">
          <reference field="7" count="1" selected="0">
            <x v="14"/>
          </reference>
          <reference field="10" count="1" selected="0">
            <x v="19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"/>
          </reference>
          <reference field="18" count="0" selected="0"/>
          <reference field="19" count="0" selected="0"/>
        </references>
      </pivotArea>
    </format>
    <format dxfId="472">
      <pivotArea dataOnly="0" labelOnly="1" fieldPosition="0">
        <references count="7">
          <reference field="7" count="1" selected="0">
            <x v="14"/>
          </reference>
          <reference field="10" count="1" selected="0">
            <x v="212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5"/>
          </reference>
          <reference field="18" count="0" selected="0"/>
          <reference field="19" count="0" selected="0"/>
        </references>
      </pivotArea>
    </format>
    <format dxfId="471">
      <pivotArea dataOnly="0" labelOnly="1" fieldPosition="0">
        <references count="7">
          <reference field="7" count="1" selected="0">
            <x v="15"/>
          </reference>
          <reference field="10" count="1" selected="0">
            <x v="1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"/>
          </reference>
          <reference field="18" count="0" selected="0"/>
          <reference field="19" count="0" selected="0"/>
        </references>
      </pivotArea>
    </format>
    <format dxfId="470">
      <pivotArea dataOnly="0" labelOnly="1" fieldPosition="0">
        <references count="7">
          <reference field="7" count="1" selected="0">
            <x v="15"/>
          </reference>
          <reference field="10" count="1" selected="0">
            <x v="6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2"/>
          </reference>
          <reference field="18" count="0" selected="0"/>
          <reference field="19" count="0" selected="0"/>
        </references>
      </pivotArea>
    </format>
    <format dxfId="469">
      <pivotArea dataOnly="0" labelOnly="1" fieldPosition="0">
        <references count="7">
          <reference field="7" count="1" selected="0">
            <x v="16"/>
          </reference>
          <reference field="10" count="1" selected="0">
            <x v="23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3"/>
          </reference>
          <reference field="18" count="0" selected="0"/>
          <reference field="19" count="0" selected="0"/>
        </references>
      </pivotArea>
    </format>
    <format dxfId="468">
      <pivotArea dataOnly="0" labelOnly="1" fieldPosition="0">
        <references count="7">
          <reference field="7" count="1" selected="0">
            <x v="17"/>
          </reference>
          <reference field="10" count="1" selected="0">
            <x v="24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0"/>
          </reference>
          <reference field="18" count="0" selected="0"/>
          <reference field="19" count="0" selected="0"/>
        </references>
      </pivotArea>
    </format>
    <format dxfId="467">
      <pivotArea dataOnly="0" labelOnly="1" fieldPosition="0">
        <references count="7">
          <reference field="7" count="1" selected="0">
            <x v="18"/>
          </reference>
          <reference field="10" count="1" selected="0">
            <x v="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3"/>
          </reference>
          <reference field="18" count="0" selected="0"/>
          <reference field="19" count="0" selected="0"/>
        </references>
      </pivotArea>
    </format>
    <format dxfId="466">
      <pivotArea dataOnly="0" labelOnly="1" fieldPosition="0">
        <references count="7">
          <reference field="7" count="1" selected="0">
            <x v="18"/>
          </reference>
          <reference field="10" count="1" selected="0">
            <x v="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7"/>
          </reference>
          <reference field="18" count="0" selected="0"/>
          <reference field="19" count="0" selected="0"/>
        </references>
      </pivotArea>
    </format>
    <format dxfId="465">
      <pivotArea dataOnly="0" labelOnly="1" fieldPosition="0">
        <references count="7">
          <reference field="7" count="1" selected="0">
            <x v="18"/>
          </reference>
          <reference field="10" count="1" selected="0">
            <x v="1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9"/>
          </reference>
          <reference field="18" count="0" selected="0"/>
          <reference field="19" count="0" selected="0"/>
        </references>
      </pivotArea>
    </format>
    <format dxfId="464">
      <pivotArea dataOnly="0" labelOnly="1" fieldPosition="0">
        <references count="7">
          <reference field="7" count="1" selected="0">
            <x v="18"/>
          </reference>
          <reference field="10" count="1" selected="0">
            <x v="1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3"/>
          </reference>
          <reference field="18" count="0" selected="0"/>
          <reference field="19" count="0" selected="0"/>
        </references>
      </pivotArea>
    </format>
    <format dxfId="463">
      <pivotArea dataOnly="0" labelOnly="1" fieldPosition="0">
        <references count="7">
          <reference field="7" count="1" selected="0">
            <x v="18"/>
          </reference>
          <reference field="10" count="1" selected="0">
            <x v="116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32"/>
          </reference>
          <reference field="18" count="0" selected="0"/>
          <reference field="19" count="0" selected="0"/>
        </references>
      </pivotArea>
    </format>
    <format dxfId="462">
      <pivotArea dataOnly="0" labelOnly="1" fieldPosition="0">
        <references count="7">
          <reference field="7" count="1" selected="0">
            <x v="18"/>
          </reference>
          <reference field="10" count="1" selected="0">
            <x v="24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8"/>
          </reference>
          <reference field="18" count="0" selected="0"/>
          <reference field="19" count="0" selected="0"/>
        </references>
      </pivotArea>
    </format>
    <format dxfId="461">
      <pivotArea dataOnly="0" labelOnly="1" fieldPosition="0">
        <references count="7">
          <reference field="7" count="1" selected="0">
            <x v="19"/>
          </reference>
          <reference field="10" count="1" selected="0">
            <x v="18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4"/>
          </reference>
          <reference field="18" count="0" selected="0"/>
          <reference field="19" count="0" selected="0"/>
        </references>
      </pivotArea>
    </format>
    <format dxfId="460">
      <pivotArea dataOnly="0" labelOnly="1" fieldPosition="0">
        <references count="7">
          <reference field="7" count="1" selected="0">
            <x v="19"/>
          </reference>
          <reference field="10" count="1" selected="0">
            <x v="18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4"/>
          </reference>
          <reference field="18" count="0" selected="0"/>
          <reference field="19" count="0" selected="0"/>
        </references>
      </pivotArea>
    </format>
    <format dxfId="459">
      <pivotArea dataOnly="0" labelOnly="1" fieldPosition="0">
        <references count="7">
          <reference field="7" count="1" selected="0">
            <x v="20"/>
          </reference>
          <reference field="10" count="1" selected="0">
            <x v="186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"/>
          </reference>
          <reference field="18" count="0" selected="0"/>
          <reference field="19" count="0" selected="0"/>
        </references>
      </pivotArea>
    </format>
    <format dxfId="458">
      <pivotArea dataOnly="0" labelOnly="1" fieldPosition="0">
        <references count="7">
          <reference field="7" count="1" selected="0">
            <x v="20"/>
          </reference>
          <reference field="10" count="1" selected="0">
            <x v="21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30"/>
          </reference>
          <reference field="18" count="0" selected="0"/>
          <reference field="19" count="0" selected="0"/>
        </references>
      </pivotArea>
    </format>
    <format dxfId="457">
      <pivotArea dataOnly="0" labelOnly="1" fieldPosition="0">
        <references count="7">
          <reference field="7" count="1" selected="0">
            <x v="21"/>
          </reference>
          <reference field="10" count="1" selected="0">
            <x v="18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31"/>
          </reference>
          <reference field="18" count="0" selected="0"/>
          <reference field="19" count="0" selected="0"/>
        </references>
      </pivotArea>
    </format>
    <format dxfId="456">
      <pivotArea dataOnly="0" labelOnly="1" fieldPosition="0">
        <references count="7">
          <reference field="7" count="1" selected="0">
            <x v="21"/>
          </reference>
          <reference field="10" count="1" selected="0">
            <x v="18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7"/>
          </reference>
          <reference field="18" count="0" selected="0"/>
          <reference field="19" count="0" selected="0"/>
        </references>
      </pivotArea>
    </format>
    <format dxfId="455">
      <pivotArea dataOnly="0" labelOnly="1" fieldPosition="0">
        <references count="7">
          <reference field="7" count="1" selected="0">
            <x v="22"/>
          </reference>
          <reference field="10" count="1" selected="0">
            <x v="1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32"/>
          </reference>
          <reference field="18" count="0" selected="0"/>
          <reference field="19" count="0" selected="0"/>
        </references>
      </pivotArea>
    </format>
    <format dxfId="454">
      <pivotArea dataOnly="0" labelOnly="1" fieldPosition="0">
        <references count="7">
          <reference field="7" count="1" selected="0">
            <x v="22"/>
          </reference>
          <reference field="10" count="1" selected="0">
            <x v="64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26"/>
          </reference>
          <reference field="18" count="0" selected="0"/>
          <reference field="19" count="0" selected="0"/>
        </references>
      </pivotArea>
    </format>
    <format dxfId="453">
      <pivotArea dataOnly="0" labelOnly="1" fieldPosition="0">
        <references count="7">
          <reference field="7" count="1" selected="0">
            <x v="22"/>
          </reference>
          <reference field="10" count="1" selected="0">
            <x v="13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0"/>
          </reference>
          <reference field="18" count="0" selected="0"/>
          <reference field="19" count="0" selected="0"/>
        </references>
      </pivotArea>
    </format>
    <format dxfId="452">
      <pivotArea dataOnly="0" labelOnly="1" fieldPosition="0">
        <references count="7">
          <reference field="7" count="1" selected="0">
            <x v="22"/>
          </reference>
          <reference field="10" count="1" selected="0">
            <x v="18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35"/>
          </reference>
          <reference field="18" count="0" selected="0"/>
          <reference field="19" count="0" selected="0"/>
        </references>
      </pivotArea>
    </format>
    <format dxfId="451">
      <pivotArea dataOnly="0" labelOnly="1" fieldPosition="0">
        <references count="7">
          <reference field="7" count="1" selected="0">
            <x v="23"/>
          </reference>
          <reference field="10" count="1" selected="0">
            <x v="11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5"/>
          </reference>
          <reference field="18" count="0" selected="0"/>
          <reference field="19" count="0" selected="0"/>
        </references>
      </pivotArea>
    </format>
    <format dxfId="450">
      <pivotArea dataOnly="0" labelOnly="1" fieldPosition="0">
        <references count="7">
          <reference field="7" count="1" selected="0">
            <x v="24"/>
          </reference>
          <reference field="10" count="1" selected="0">
            <x v="79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90"/>
          </reference>
          <reference field="18" count="0" selected="0"/>
          <reference field="19" count="0" selected="0"/>
        </references>
      </pivotArea>
    </format>
    <format dxfId="449">
      <pivotArea dataOnly="0" labelOnly="1" fieldPosition="0">
        <references count="7">
          <reference field="7" count="1" selected="0">
            <x v="24"/>
          </reference>
          <reference field="10" count="1" selected="0">
            <x v="190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6"/>
          </reference>
          <reference field="18" count="0" selected="0"/>
          <reference field="19" count="0" selected="0"/>
        </references>
      </pivotArea>
    </format>
    <format dxfId="448">
      <pivotArea dataOnly="0" labelOnly="1" fieldPosition="0">
        <references count="7">
          <reference field="7" count="1" selected="0">
            <x v="24"/>
          </reference>
          <reference field="10" count="1" selected="0">
            <x v="198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447">
      <pivotArea dataOnly="0" labelOnly="1" fieldPosition="0">
        <references count="7">
          <reference field="7" count="1" selected="0">
            <x v="25"/>
          </reference>
          <reference field="10" count="1" selected="0">
            <x v="56"/>
          </reference>
          <reference field="11" count="1" selected="0">
            <x v="1"/>
          </reference>
          <reference field="13" count="1" selected="0">
            <x v="9"/>
          </reference>
          <reference field="17" count="1">
            <x v="83"/>
          </reference>
          <reference field="18" count="0" selected="0"/>
          <reference field="19" count="0" selected="0"/>
        </references>
      </pivotArea>
    </format>
    <format dxfId="446">
      <pivotArea dataOnly="0" labelOnly="1" fieldPosition="0">
        <references count="7">
          <reference field="7" count="1" selected="0">
            <x v="25"/>
          </reference>
          <reference field="10" count="1" selected="0">
            <x v="9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84"/>
          </reference>
          <reference field="18" count="0" selected="0"/>
          <reference field="19" count="0" selected="0"/>
        </references>
      </pivotArea>
    </format>
    <format dxfId="445">
      <pivotArea dataOnly="0" labelOnly="1" fieldPosition="0">
        <references count="7">
          <reference field="7" count="1" selected="0">
            <x v="25"/>
          </reference>
          <reference field="10" count="1" selected="0">
            <x v="195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38"/>
          </reference>
          <reference field="18" count="0" selected="0"/>
          <reference field="19" count="0" selected="0"/>
        </references>
      </pivotArea>
    </format>
    <format dxfId="444">
      <pivotArea dataOnly="0" labelOnly="1" fieldPosition="0">
        <references count="7">
          <reference field="7" count="1" selected="0">
            <x v="26"/>
          </reference>
          <reference field="10" count="1" selected="0">
            <x v="196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443">
      <pivotArea dataOnly="0" labelOnly="1" fieldPosition="0">
        <references count="7">
          <reference field="7" count="1" selected="0">
            <x v="26"/>
          </reference>
          <reference field="10" count="1" selected="0">
            <x v="197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442">
      <pivotArea dataOnly="0" labelOnly="1" fieldPosition="0">
        <references count="7">
          <reference field="7" count="1" selected="0">
            <x v="27"/>
          </reference>
          <reference field="10" count="1" selected="0">
            <x v="136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31"/>
          </reference>
          <reference field="18" count="0" selected="0"/>
          <reference field="19" count="0" selected="0"/>
        </references>
      </pivotArea>
    </format>
    <format dxfId="441">
      <pivotArea dataOnly="0" labelOnly="1" fieldPosition="0">
        <references count="7">
          <reference field="7" count="1" selected="0">
            <x v="27"/>
          </reference>
          <reference field="10" count="1" selected="0">
            <x v="233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17"/>
          </reference>
          <reference field="18" count="0" selected="0"/>
          <reference field="19" count="0" selected="0"/>
        </references>
      </pivotArea>
    </format>
    <format dxfId="440">
      <pivotArea dataOnly="0" labelOnly="1" fieldPosition="0">
        <references count="7">
          <reference field="7" count="1" selected="0">
            <x v="28"/>
          </reference>
          <reference field="10" count="1" selected="0">
            <x v="8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9"/>
          </reference>
          <reference field="18" count="0" selected="0"/>
          <reference field="19" count="0" selected="0"/>
        </references>
      </pivotArea>
    </format>
    <format dxfId="439">
      <pivotArea dataOnly="0" labelOnly="1" fieldPosition="0">
        <references count="7">
          <reference field="7" count="1" selected="0">
            <x v="28"/>
          </reference>
          <reference field="10" count="1" selected="0">
            <x v="8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40"/>
          </reference>
          <reference field="18" count="0" selected="0"/>
          <reference field="19" count="0" selected="0"/>
        </references>
      </pivotArea>
    </format>
    <format dxfId="438">
      <pivotArea dataOnly="0" labelOnly="1" fieldPosition="0">
        <references count="7">
          <reference field="7" count="1" selected="0">
            <x v="28"/>
          </reference>
          <reference field="10" count="1" selected="0">
            <x v="12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0"/>
          </reference>
          <reference field="18" count="0" selected="0"/>
          <reference field="19" count="0" selected="0"/>
        </references>
      </pivotArea>
    </format>
    <format dxfId="437">
      <pivotArea dataOnly="0" labelOnly="1" fieldPosition="0">
        <references count="7">
          <reference field="7" count="1" selected="0">
            <x v="28"/>
          </reference>
          <reference field="10" count="1" selected="0">
            <x v="12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2"/>
          </reference>
          <reference field="18" count="0" selected="0"/>
          <reference field="19" count="0" selected="0"/>
        </references>
      </pivotArea>
    </format>
    <format dxfId="436">
      <pivotArea dataOnly="0" labelOnly="1" fieldPosition="0">
        <references count="7">
          <reference field="7" count="1" selected="0">
            <x v="28"/>
          </reference>
          <reference field="10" count="1" selected="0">
            <x v="147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1"/>
          </reference>
          <reference field="18" count="0" selected="0"/>
          <reference field="19" count="0" selected="0"/>
        </references>
      </pivotArea>
    </format>
    <format dxfId="435">
      <pivotArea dataOnly="0" labelOnly="1" fieldPosition="0">
        <references count="7">
          <reference field="7" count="1" selected="0">
            <x v="28"/>
          </reference>
          <reference field="10" count="1" selected="0">
            <x v="148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2"/>
          </reference>
          <reference field="18" count="0" selected="0"/>
          <reference field="19" count="0" selected="0"/>
        </references>
      </pivotArea>
    </format>
    <format dxfId="434">
      <pivotArea dataOnly="0" labelOnly="1" fieldPosition="0">
        <references count="7">
          <reference field="7" count="1" selected="0">
            <x v="28"/>
          </reference>
          <reference field="10" count="1" selected="0">
            <x v="163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433">
      <pivotArea dataOnly="0" labelOnly="1" fieldPosition="0">
        <references count="7">
          <reference field="7" count="1" selected="0">
            <x v="28"/>
          </reference>
          <reference field="10" count="1" selected="0">
            <x v="164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432">
      <pivotArea dataOnly="0" labelOnly="1" fieldPosition="0">
        <references count="7">
          <reference field="7" count="1" selected="0">
            <x v="28"/>
          </reference>
          <reference field="10" count="1" selected="0">
            <x v="165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431">
      <pivotArea dataOnly="0" labelOnly="1" fieldPosition="0">
        <references count="7">
          <reference field="7" count="1" selected="0">
            <x v="28"/>
          </reference>
          <reference field="10" count="1" selected="0">
            <x v="166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430">
      <pivotArea dataOnly="0" labelOnly="1" fieldPosition="0">
        <references count="7">
          <reference field="7" count="1" selected="0">
            <x v="28"/>
          </reference>
          <reference field="10" count="1" selected="0">
            <x v="20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74"/>
          </reference>
          <reference field="18" count="0" selected="0"/>
          <reference field="19" count="0" selected="0"/>
        </references>
      </pivotArea>
    </format>
    <format dxfId="429">
      <pivotArea dataOnly="0" labelOnly="1" fieldPosition="0">
        <references count="7">
          <reference field="7" count="1" selected="0">
            <x v="28"/>
          </reference>
          <reference field="10" count="1" selected="0">
            <x v="20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3"/>
          </reference>
          <reference field="18" count="0" selected="0"/>
          <reference field="19" count="0" selected="0"/>
        </references>
      </pivotArea>
    </format>
    <format dxfId="428">
      <pivotArea dataOnly="0" labelOnly="1" fieldPosition="0">
        <references count="7">
          <reference field="7" count="1" selected="0">
            <x v="29"/>
          </reference>
          <reference field="10" count="1" selected="0">
            <x v="7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4"/>
          </reference>
          <reference field="18" count="0" selected="0"/>
          <reference field="19" count="0" selected="0"/>
        </references>
      </pivotArea>
    </format>
    <format dxfId="427">
      <pivotArea dataOnly="0" labelOnly="1" fieldPosition="0">
        <references count="7">
          <reference field="7" count="1" selected="0">
            <x v="29"/>
          </reference>
          <reference field="10" count="1" selected="0">
            <x v="10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88"/>
          </reference>
          <reference field="18" count="0" selected="0"/>
          <reference field="19" count="0" selected="0"/>
        </references>
      </pivotArea>
    </format>
    <format dxfId="426">
      <pivotArea dataOnly="0" labelOnly="1" fieldPosition="0">
        <references count="7">
          <reference field="7" count="1" selected="0">
            <x v="29"/>
          </reference>
          <reference field="10" count="1" selected="0">
            <x v="10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5"/>
          </reference>
          <reference field="18" count="0" selected="0"/>
          <reference field="19" count="0" selected="0"/>
        </references>
      </pivotArea>
    </format>
    <format dxfId="425">
      <pivotArea dataOnly="0" labelOnly="1" fieldPosition="0">
        <references count="7">
          <reference field="7" count="1" selected="0">
            <x v="29"/>
          </reference>
          <reference field="10" count="1" selected="0">
            <x v="10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0"/>
          </reference>
          <reference field="18" count="0" selected="0"/>
          <reference field="19" count="0" selected="0"/>
        </references>
      </pivotArea>
    </format>
    <format dxfId="424">
      <pivotArea dataOnly="0" labelOnly="1" fieldPosition="0">
        <references count="7">
          <reference field="7" count="1" selected="0">
            <x v="29"/>
          </reference>
          <reference field="10" count="1" selected="0">
            <x v="106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9"/>
          </reference>
          <reference field="18" count="0" selected="0"/>
          <reference field="19" count="0" selected="0"/>
        </references>
      </pivotArea>
    </format>
    <format dxfId="423">
      <pivotArea dataOnly="0" labelOnly="1" fieldPosition="0">
        <references count="7">
          <reference field="7" count="1" selected="0">
            <x v="29"/>
          </reference>
          <reference field="10" count="1" selected="0">
            <x v="10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4"/>
          </reference>
          <reference field="18" count="0" selected="0"/>
          <reference field="19" count="0" selected="0"/>
        </references>
      </pivotArea>
    </format>
    <format dxfId="422">
      <pivotArea dataOnly="0" labelOnly="1" fieldPosition="0">
        <references count="7">
          <reference field="7" count="1" selected="0">
            <x v="29"/>
          </reference>
          <reference field="10" count="1" selected="0">
            <x v="11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26"/>
          </reference>
          <reference field="18" count="0" selected="0"/>
          <reference field="19" count="0" selected="0"/>
        </references>
      </pivotArea>
    </format>
    <format dxfId="421">
      <pivotArea dataOnly="0" labelOnly="1" fieldPosition="0">
        <references count="7">
          <reference field="7" count="1" selected="0">
            <x v="29"/>
          </reference>
          <reference field="10" count="1" selected="0">
            <x v="150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52"/>
          </reference>
          <reference field="18" count="0" selected="0"/>
          <reference field="19" count="0" selected="0"/>
        </references>
      </pivotArea>
    </format>
    <format dxfId="420">
      <pivotArea dataOnly="0" labelOnly="1" fieldPosition="0">
        <references count="7">
          <reference field="7" count="1" selected="0">
            <x v="29"/>
          </reference>
          <reference field="10" count="1" selected="0">
            <x v="170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52"/>
          </reference>
          <reference field="18" count="0" selected="0"/>
          <reference field="19" count="0" selected="0"/>
        </references>
      </pivotArea>
    </format>
    <format dxfId="419">
      <pivotArea dataOnly="0" labelOnly="1" fieldPosition="0">
        <references count="7">
          <reference field="7" count="1" selected="0">
            <x v="29"/>
          </reference>
          <reference field="10" count="1" selected="0">
            <x v="173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4"/>
          </reference>
          <reference field="18" count="0" selected="0"/>
          <reference field="19" count="0" selected="0"/>
        </references>
      </pivotArea>
    </format>
    <format dxfId="418">
      <pivotArea dataOnly="0" labelOnly="1" fieldPosition="0">
        <references count="7">
          <reference field="7" count="1" selected="0">
            <x v="29"/>
          </reference>
          <reference field="10" count="1" selected="0">
            <x v="175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35"/>
          </reference>
          <reference field="18" count="0" selected="0"/>
          <reference field="19" count="0" selected="0"/>
        </references>
      </pivotArea>
    </format>
    <format dxfId="417">
      <pivotArea dataOnly="0" labelOnly="1" fieldPosition="0">
        <references count="7">
          <reference field="7" count="1" selected="0">
            <x v="29"/>
          </reference>
          <reference field="10" count="1" selected="0">
            <x v="176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4"/>
          </reference>
          <reference field="18" count="0" selected="0"/>
          <reference field="19" count="0" selected="0"/>
        </references>
      </pivotArea>
    </format>
    <format dxfId="416">
      <pivotArea dataOnly="0" labelOnly="1" fieldPosition="0">
        <references count="7">
          <reference field="7" count="1" selected="0">
            <x v="30"/>
          </reference>
          <reference field="10" count="1" selected="0">
            <x v="7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5"/>
          </reference>
          <reference field="18" count="0" selected="0"/>
          <reference field="19" count="0" selected="0"/>
        </references>
      </pivotArea>
    </format>
    <format dxfId="415">
      <pivotArea dataOnly="0" labelOnly="1" fieldPosition="0">
        <references count="7">
          <reference field="7" count="1" selected="0">
            <x v="30"/>
          </reference>
          <reference field="10" count="1" selected="0">
            <x v="7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6"/>
          </reference>
          <reference field="18" count="0" selected="0"/>
          <reference field="19" count="0" selected="0"/>
        </references>
      </pivotArea>
    </format>
    <format dxfId="414">
      <pivotArea dataOnly="0" labelOnly="1" fieldPosition="0">
        <references count="7">
          <reference field="7" count="1" selected="0">
            <x v="30"/>
          </reference>
          <reference field="10" count="1" selected="0">
            <x v="10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2"/>
          </reference>
          <reference field="18" count="0" selected="0"/>
          <reference field="19" count="0" selected="0"/>
        </references>
      </pivotArea>
    </format>
    <format dxfId="413">
      <pivotArea dataOnly="0" labelOnly="1" fieldPosition="0">
        <references count="7">
          <reference field="7" count="1" selected="0">
            <x v="30"/>
          </reference>
          <reference field="10" count="1" selected="0">
            <x v="13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46"/>
          </reference>
          <reference field="18" count="0" selected="0"/>
          <reference field="19" count="0" selected="0"/>
        </references>
      </pivotArea>
    </format>
    <format dxfId="412">
      <pivotArea dataOnly="0" labelOnly="1" fieldPosition="0">
        <references count="7">
          <reference field="7" count="1" selected="0">
            <x v="31"/>
          </reference>
          <reference field="10" count="1" selected="0">
            <x v="18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148"/>
          </reference>
          <reference field="18" count="0" selected="0"/>
          <reference field="19" count="0" selected="0"/>
        </references>
      </pivotArea>
    </format>
    <format dxfId="411">
      <pivotArea dataOnly="0" labelOnly="1" fieldPosition="0">
        <references count="7">
          <reference field="7" count="1" selected="0">
            <x v="31"/>
          </reference>
          <reference field="10" count="1" selected="0">
            <x v="80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124"/>
          </reference>
          <reference field="18" count="0" selected="0"/>
          <reference field="19" count="0" selected="0"/>
        </references>
      </pivotArea>
    </format>
    <format dxfId="410">
      <pivotArea dataOnly="0" labelOnly="1" fieldPosition="0">
        <references count="7">
          <reference field="7" count="1" selected="0">
            <x v="31"/>
          </reference>
          <reference field="10" count="1" selected="0">
            <x v="121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145"/>
          </reference>
          <reference field="18" count="0" selected="0"/>
          <reference field="19" count="0" selected="0"/>
        </references>
      </pivotArea>
    </format>
    <format dxfId="409">
      <pivotArea dataOnly="0" labelOnly="1" fieldPosition="0">
        <references count="7">
          <reference field="7" count="1" selected="0">
            <x v="32"/>
          </reference>
          <reference field="10" count="1" selected="0">
            <x v="142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6"/>
          </reference>
          <reference field="18" count="0" selected="0"/>
          <reference field="19" count="0" selected="0"/>
        </references>
      </pivotArea>
    </format>
    <format dxfId="408">
      <pivotArea dataOnly="0" labelOnly="1" fieldPosition="0">
        <references count="7">
          <reference field="7" count="1" selected="0">
            <x v="33"/>
          </reference>
          <reference field="10" count="1" selected="0">
            <x v="26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24"/>
          </reference>
          <reference field="18" count="0" selected="0"/>
          <reference field="19" count="0" selected="0"/>
        </references>
      </pivotArea>
    </format>
    <format dxfId="407">
      <pivotArea dataOnly="0" labelOnly="1" fieldPosition="0">
        <references count="7">
          <reference field="7" count="1" selected="0">
            <x v="33"/>
          </reference>
          <reference field="10" count="1" selected="0">
            <x v="27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20"/>
          </reference>
          <reference field="18" count="0" selected="0"/>
          <reference field="19" count="0" selected="0"/>
        </references>
      </pivotArea>
    </format>
    <format dxfId="406">
      <pivotArea dataOnly="0" labelOnly="1" fieldPosition="0">
        <references count="7">
          <reference field="7" count="1" selected="0">
            <x v="33"/>
          </reference>
          <reference field="10" count="1" selected="0">
            <x v="28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39"/>
          </reference>
          <reference field="18" count="0" selected="0"/>
          <reference field="19" count="0" selected="0"/>
        </references>
      </pivotArea>
    </format>
    <format dxfId="405">
      <pivotArea dataOnly="0" labelOnly="1" fieldPosition="0">
        <references count="7">
          <reference field="7" count="1" selected="0">
            <x v="33"/>
          </reference>
          <reference field="10" count="1" selected="0">
            <x v="3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6"/>
          </reference>
          <reference field="18" count="0" selected="0"/>
          <reference field="19" count="0" selected="0"/>
        </references>
      </pivotArea>
    </format>
    <format dxfId="404">
      <pivotArea dataOnly="0" labelOnly="1" fieldPosition="0">
        <references count="7">
          <reference field="7" count="1" selected="0">
            <x v="33"/>
          </reference>
          <reference field="10" count="1" selected="0">
            <x v="36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8"/>
          </reference>
          <reference field="18" count="0" selected="0"/>
          <reference field="19" count="0" selected="0"/>
        </references>
      </pivotArea>
    </format>
    <format dxfId="403">
      <pivotArea dataOnly="0" labelOnly="1" fieldPosition="0">
        <references count="7">
          <reference field="7" count="1" selected="0">
            <x v="33"/>
          </reference>
          <reference field="10" count="1" selected="0">
            <x v="3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"/>
          </reference>
          <reference field="18" count="0" selected="0"/>
          <reference field="19" count="0" selected="0"/>
        </references>
      </pivotArea>
    </format>
    <format dxfId="402">
      <pivotArea dataOnly="0" labelOnly="1" fieldPosition="0">
        <references count="7">
          <reference field="7" count="1" selected="0">
            <x v="33"/>
          </reference>
          <reference field="10" count="1" selected="0">
            <x v="151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39"/>
          </reference>
          <reference field="18" count="0" selected="0"/>
          <reference field="19" count="0" selected="0"/>
        </references>
      </pivotArea>
    </format>
    <format dxfId="401">
      <pivotArea dataOnly="0" labelOnly="1" fieldPosition="0">
        <references count="7">
          <reference field="7" count="1" selected="0">
            <x v="33"/>
          </reference>
          <reference field="10" count="1" selected="0">
            <x v="159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8"/>
          </reference>
          <reference field="18" count="0" selected="0"/>
          <reference field="19" count="0" selected="0"/>
        </references>
      </pivotArea>
    </format>
    <format dxfId="400">
      <pivotArea dataOnly="0" labelOnly="1" fieldPosition="0">
        <references count="7">
          <reference field="7" count="1" selected="0">
            <x v="33"/>
          </reference>
          <reference field="10" count="1" selected="0">
            <x v="161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32"/>
          </reference>
          <reference field="18" count="0" selected="0"/>
          <reference field="19" count="0" selected="0"/>
        </references>
      </pivotArea>
    </format>
    <format dxfId="399">
      <pivotArea dataOnly="0" labelOnly="1" fieldPosition="0">
        <references count="7">
          <reference field="7" count="1" selected="0">
            <x v="33"/>
          </reference>
          <reference field="10" count="1" selected="0">
            <x v="215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2"/>
          </reference>
          <reference field="18" count="0" selected="0"/>
          <reference field="19" count="0" selected="0"/>
        </references>
      </pivotArea>
    </format>
    <format dxfId="398">
      <pivotArea dataOnly="0" labelOnly="1" fieldPosition="0">
        <references count="7">
          <reference field="7" count="1" selected="0">
            <x v="33"/>
          </reference>
          <reference field="10" count="1" selected="0">
            <x v="216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4"/>
          </reference>
          <reference field="18" count="0" selected="0"/>
          <reference field="19" count="0" selected="0"/>
        </references>
      </pivotArea>
    </format>
    <format dxfId="397">
      <pivotArea dataOnly="0" labelOnly="1" fieldPosition="0">
        <references count="7">
          <reference field="7" count="1" selected="0">
            <x v="33"/>
          </reference>
          <reference field="10" count="1" selected="0">
            <x v="217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13"/>
          </reference>
          <reference field="18" count="0" selected="0"/>
          <reference field="19" count="0" selected="0"/>
        </references>
      </pivotArea>
    </format>
    <format dxfId="396">
      <pivotArea dataOnly="0" labelOnly="1" fieldPosition="0">
        <references count="7">
          <reference field="7" count="1" selected="0">
            <x v="33"/>
          </reference>
          <reference field="10" count="1" selected="0">
            <x v="222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22"/>
          </reference>
          <reference field="18" count="0" selected="0"/>
          <reference field="19" count="0" selected="0"/>
        </references>
      </pivotArea>
    </format>
    <format dxfId="395">
      <pivotArea dataOnly="0" labelOnly="1" fieldPosition="0">
        <references count="7">
          <reference field="7" count="1" selected="0">
            <x v="33"/>
          </reference>
          <reference field="10" count="1" selected="0">
            <x v="223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31"/>
          </reference>
          <reference field="18" count="0" selected="0"/>
          <reference field="19" count="0" selected="0"/>
        </references>
      </pivotArea>
    </format>
    <format dxfId="394">
      <pivotArea dataOnly="0" labelOnly="1" fieldPosition="0">
        <references count="7">
          <reference field="7" count="1" selected="0">
            <x v="33"/>
          </reference>
          <reference field="10" count="1" selected="0">
            <x v="229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13"/>
          </reference>
          <reference field="18" count="0" selected="0"/>
          <reference field="19" count="0" selected="0"/>
        </references>
      </pivotArea>
    </format>
    <format dxfId="393">
      <pivotArea dataOnly="0" labelOnly="1" fieldPosition="0">
        <references count="7">
          <reference field="7" count="1" selected="0">
            <x v="33"/>
          </reference>
          <reference field="10" count="1" selected="0">
            <x v="230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22"/>
          </reference>
          <reference field="18" count="0" selected="0"/>
          <reference field="19" count="0" selected="0"/>
        </references>
      </pivotArea>
    </format>
    <format dxfId="392">
      <pivotArea dataOnly="0" labelOnly="1" fieldPosition="0">
        <references count="7">
          <reference field="7" count="1" selected="0">
            <x v="33"/>
          </reference>
          <reference field="10" count="1" selected="0">
            <x v="232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4"/>
          </reference>
          <reference field="18" count="0" selected="0"/>
          <reference field="19" count="0" selected="0"/>
        </references>
      </pivotArea>
    </format>
    <format dxfId="391">
      <pivotArea dataOnly="0" labelOnly="1" fieldPosition="0">
        <references count="7">
          <reference field="7" count="1" selected="0">
            <x v="33"/>
          </reference>
          <reference field="10" count="1" selected="0">
            <x v="24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0"/>
          </reference>
          <reference field="18" count="0" selected="0"/>
          <reference field="19" count="0" selected="0"/>
        </references>
      </pivotArea>
    </format>
    <format dxfId="390">
      <pivotArea dataOnly="0" labelOnly="1" fieldPosition="0">
        <references count="7">
          <reference field="7" count="1" selected="0">
            <x v="34"/>
          </reference>
          <reference field="10" count="1" selected="0">
            <x v="155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0"/>
          </reference>
          <reference field="18" count="0" selected="0"/>
          <reference field="19" count="0" selected="0"/>
        </references>
      </pivotArea>
    </format>
    <format dxfId="389">
      <pivotArea dataOnly="0" labelOnly="1" fieldPosition="0">
        <references count="7">
          <reference field="7" count="1" selected="0">
            <x v="34"/>
          </reference>
          <reference field="10" count="1" selected="0">
            <x v="210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60"/>
          </reference>
          <reference field="18" count="0" selected="0"/>
          <reference field="19" count="0" selected="0"/>
        </references>
      </pivotArea>
    </format>
    <format dxfId="388">
      <pivotArea dataOnly="0" labelOnly="1" fieldPosition="0">
        <references count="7">
          <reference field="7" count="1" selected="0">
            <x v="35"/>
          </reference>
          <reference field="10" count="1" selected="0">
            <x v="171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44"/>
          </reference>
          <reference field="18" count="0" selected="0"/>
          <reference field="19" count="0" selected="0"/>
        </references>
      </pivotArea>
    </format>
    <format dxfId="387">
      <pivotArea dataOnly="0" labelOnly="1" fieldPosition="0">
        <references count="7">
          <reference field="7" count="1" selected="0">
            <x v="35"/>
          </reference>
          <reference field="10" count="1" selected="0">
            <x v="172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9"/>
          </reference>
          <reference field="18" count="0" selected="0"/>
          <reference field="19" count="0" selected="0"/>
        </references>
      </pivotArea>
    </format>
    <format dxfId="386">
      <pivotArea dataOnly="0" labelOnly="1" fieldPosition="0">
        <references count="7">
          <reference field="7" count="1" selected="0">
            <x v="35"/>
          </reference>
          <reference field="10" count="1" selected="0">
            <x v="174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3"/>
          </reference>
          <reference field="18" count="0" selected="0"/>
          <reference field="19" count="0" selected="0"/>
        </references>
      </pivotArea>
    </format>
    <format dxfId="385">
      <pivotArea dataOnly="0" labelOnly="1" fieldPosition="0">
        <references count="7">
          <reference field="7" count="1" selected="0">
            <x v="35"/>
          </reference>
          <reference field="10" count="1" selected="0">
            <x v="191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56"/>
          </reference>
          <reference field="18" count="0" selected="0"/>
          <reference field="19" count="0" selected="0"/>
        </references>
      </pivotArea>
    </format>
    <format dxfId="384">
      <pivotArea dataOnly="0" labelOnly="1" fieldPosition="0">
        <references count="7">
          <reference field="7" count="1" selected="0">
            <x v="35"/>
          </reference>
          <reference field="10" count="1" selected="0">
            <x v="192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3"/>
          </reference>
          <reference field="18" count="0" selected="0"/>
          <reference field="19" count="0" selected="0"/>
        </references>
      </pivotArea>
    </format>
    <format dxfId="383">
      <pivotArea dataOnly="0" labelOnly="1" fieldPosition="0">
        <references count="7">
          <reference field="7" count="1" selected="0">
            <x v="35"/>
          </reference>
          <reference field="10" count="1" selected="0">
            <x v="193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0"/>
          </reference>
          <reference field="18" count="0" selected="0"/>
          <reference field="19" count="0" selected="0"/>
        </references>
      </pivotArea>
    </format>
    <format dxfId="382">
      <pivotArea dataOnly="0" labelOnly="1" fieldPosition="0">
        <references count="7">
          <reference field="7" count="1" selected="0">
            <x v="35"/>
          </reference>
          <reference field="10" count="1" selected="0">
            <x v="194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5"/>
          </reference>
          <reference field="18" count="0" selected="0"/>
          <reference field="19" count="0" selected="0"/>
        </references>
      </pivotArea>
    </format>
    <format dxfId="381">
      <pivotArea dataOnly="0" labelOnly="1" fieldPosition="0">
        <references count="7">
          <reference field="7" count="1" selected="0">
            <x v="35"/>
          </reference>
          <reference field="10" count="1" selected="0">
            <x v="211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9"/>
          </reference>
          <reference field="18" count="0" selected="0"/>
          <reference field="19" count="0" selected="0"/>
        </references>
      </pivotArea>
    </format>
    <format dxfId="380">
      <pivotArea dataOnly="0" labelOnly="1" fieldPosition="0">
        <references count="7">
          <reference field="7" count="1" selected="0">
            <x v="36"/>
          </reference>
          <reference field="10" count="1" selected="0">
            <x v="22"/>
          </reference>
          <reference field="11" count="1" selected="0">
            <x v="0"/>
          </reference>
          <reference field="13" count="1" selected="0">
            <x v="2"/>
          </reference>
          <reference field="17" count="1">
            <x v="28"/>
          </reference>
          <reference field="18" count="0" selected="0"/>
          <reference field="19" count="0" selected="0"/>
        </references>
      </pivotArea>
    </format>
    <format dxfId="379">
      <pivotArea dataOnly="0" labelOnly="1" fieldPosition="0">
        <references count="7">
          <reference field="7" count="1" selected="0">
            <x v="36"/>
          </reference>
          <reference field="10" count="1" selected="0">
            <x v="23"/>
          </reference>
          <reference field="11" count="1" selected="0">
            <x v="0"/>
          </reference>
          <reference field="13" count="1" selected="0">
            <x v="2"/>
          </reference>
          <reference field="17" count="1">
            <x v="23"/>
          </reference>
          <reference field="18" count="0" selected="0"/>
          <reference field="19" count="0" selected="0"/>
        </references>
      </pivotArea>
    </format>
    <format dxfId="378">
      <pivotArea dataOnly="0" labelOnly="1" fieldPosition="0">
        <references count="7">
          <reference field="7" count="1" selected="0">
            <x v="36"/>
          </reference>
          <reference field="10" count="1" selected="0">
            <x v="24"/>
          </reference>
          <reference field="11" count="1" selected="0">
            <x v="0"/>
          </reference>
          <reference field="13" count="1" selected="0">
            <x v="2"/>
          </reference>
          <reference field="17" count="1">
            <x v="27"/>
          </reference>
          <reference field="18" count="0" selected="0"/>
          <reference field="19" count="0" selected="0"/>
        </references>
      </pivotArea>
    </format>
    <format dxfId="377">
      <pivotArea dataOnly="0" labelOnly="1" fieldPosition="0">
        <references count="7">
          <reference field="7" count="1" selected="0">
            <x v="36"/>
          </reference>
          <reference field="10" count="1" selected="0">
            <x v="138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52"/>
          </reference>
          <reference field="18" count="0" selected="0"/>
          <reference field="19" count="0" selected="0"/>
        </references>
      </pivotArea>
    </format>
    <format dxfId="376">
      <pivotArea dataOnly="0" labelOnly="1" fieldPosition="0">
        <references count="7">
          <reference field="7" count="1" selected="0">
            <x v="36"/>
          </reference>
          <reference field="10" count="1" selected="0">
            <x v="139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62"/>
          </reference>
          <reference field="18" count="0" selected="0"/>
          <reference field="19" count="0" selected="0"/>
        </references>
      </pivotArea>
    </format>
    <format dxfId="375">
      <pivotArea dataOnly="0" labelOnly="1" fieldPosition="0">
        <references count="7">
          <reference field="7" count="1" selected="0">
            <x v="36"/>
          </reference>
          <reference field="10" count="1" selected="0">
            <x v="140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57"/>
          </reference>
          <reference field="18" count="0" selected="0"/>
          <reference field="19" count="0" selected="0"/>
        </references>
      </pivotArea>
    </format>
    <format dxfId="374">
      <pivotArea dataOnly="0" labelOnly="1" fieldPosition="0">
        <references count="7">
          <reference field="7" count="1" selected="0">
            <x v="36"/>
          </reference>
          <reference field="10" count="1" selected="0">
            <x v="141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8"/>
          </reference>
          <reference field="18" count="0" selected="0"/>
          <reference field="19" count="0" selected="0"/>
        </references>
      </pivotArea>
    </format>
    <format dxfId="373">
      <pivotArea dataOnly="0" labelOnly="1" fieldPosition="0">
        <references count="7">
          <reference field="7" count="1" selected="0">
            <x v="36"/>
          </reference>
          <reference field="10" count="1" selected="0">
            <x v="143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61"/>
          </reference>
          <reference field="18" count="0" selected="0"/>
          <reference field="19" count="0" selected="0"/>
        </references>
      </pivotArea>
    </format>
    <format dxfId="372">
      <pivotArea dataOnly="0" labelOnly="1" fieldPosition="0">
        <references count="7">
          <reference field="7" count="1" selected="0">
            <x v="36"/>
          </reference>
          <reference field="10" count="1" selected="0">
            <x v="152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8"/>
          </reference>
          <reference field="18" count="0" selected="0"/>
          <reference field="19" count="0" selected="0"/>
        </references>
      </pivotArea>
    </format>
    <format dxfId="371">
      <pivotArea dataOnly="0" labelOnly="1" fieldPosition="0">
        <references count="7">
          <reference field="7" count="1" selected="0">
            <x v="36"/>
          </reference>
          <reference field="10" count="1" selected="0">
            <x v="153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57"/>
          </reference>
          <reference field="18" count="0" selected="0"/>
          <reference field="19" count="0" selected="0"/>
        </references>
      </pivotArea>
    </format>
    <format dxfId="370">
      <pivotArea dataOnly="0" labelOnly="1" fieldPosition="0">
        <references count="7">
          <reference field="7" count="1" selected="0">
            <x v="36"/>
          </reference>
          <reference field="10" count="1" selected="0">
            <x v="154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6"/>
          </reference>
          <reference field="18" count="0" selected="0"/>
          <reference field="19" count="0" selected="0"/>
        </references>
      </pivotArea>
    </format>
    <format dxfId="369">
      <pivotArea dataOnly="0" labelOnly="1" fieldPosition="0">
        <references count="7">
          <reference field="7" count="1" selected="0">
            <x v="36"/>
          </reference>
          <reference field="10" count="1" selected="0">
            <x v="160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368">
      <pivotArea dataOnly="0" labelOnly="1" fieldPosition="0">
        <references count="7">
          <reference field="7" count="1" selected="0">
            <x v="36"/>
          </reference>
          <reference field="10" count="1" selected="0">
            <x v="162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9"/>
          </reference>
          <reference field="18" count="0" selected="0"/>
          <reference field="19" count="0" selected="0"/>
        </references>
      </pivotArea>
    </format>
    <format dxfId="367">
      <pivotArea dataOnly="0" labelOnly="1" fieldPosition="0">
        <references count="7">
          <reference field="7" count="1" selected="0">
            <x v="36"/>
          </reference>
          <reference field="10" count="1" selected="0">
            <x v="207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6"/>
          </reference>
          <reference field="18" count="0" selected="0"/>
          <reference field="19" count="0" selected="0"/>
        </references>
      </pivotArea>
    </format>
    <format dxfId="366">
      <pivotArea dataOnly="0" labelOnly="1" fieldPosition="0">
        <references count="7">
          <reference field="7" count="1" selected="0">
            <x v="36"/>
          </reference>
          <reference field="10" count="1" selected="0">
            <x v="219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1"/>
          </reference>
          <reference field="18" count="0" selected="0"/>
          <reference field="19" count="0" selected="0"/>
        </references>
      </pivotArea>
    </format>
    <format dxfId="365">
      <pivotArea dataOnly="0" labelOnly="1" fieldPosition="0">
        <references count="7">
          <reference field="7" count="1" selected="0">
            <x v="36"/>
          </reference>
          <reference field="10" count="1" selected="0">
            <x v="220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34"/>
          </reference>
          <reference field="18" count="0" selected="0"/>
          <reference field="19" count="0" selected="0"/>
        </references>
      </pivotArea>
    </format>
    <format dxfId="364">
      <pivotArea dataOnly="0" labelOnly="1" fieldPosition="0">
        <references count="7">
          <reference field="7" count="1" selected="0">
            <x v="37"/>
          </reference>
          <reference field="10" count="1" selected="0">
            <x v="23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8"/>
          </reference>
          <reference field="18" count="0" selected="0"/>
          <reference field="19" count="0" selected="0"/>
        </references>
      </pivotArea>
    </format>
    <format dxfId="363">
      <pivotArea dataOnly="0" labelOnly="1" fieldPosition="0">
        <references count="7">
          <reference field="7" count="1" selected="0">
            <x v="37"/>
          </reference>
          <reference field="10" count="1" selected="0">
            <x v="236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1"/>
          </reference>
          <reference field="18" count="0" selected="0"/>
          <reference field="19" count="0" selected="0"/>
        </references>
      </pivotArea>
    </format>
    <format dxfId="362">
      <pivotArea dataOnly="0" labelOnly="1" fieldPosition="0">
        <references count="7">
          <reference field="7" count="1" selected="0">
            <x v="37"/>
          </reference>
          <reference field="10" count="1" selected="0">
            <x v="23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1"/>
          </reference>
          <reference field="18" count="0" selected="0"/>
          <reference field="19" count="0" selected="0"/>
        </references>
      </pivotArea>
    </format>
    <format dxfId="361">
      <pivotArea dataOnly="0" labelOnly="1" fieldPosition="0">
        <references count="7">
          <reference field="7" count="1" selected="0">
            <x v="37"/>
          </reference>
          <reference field="10" count="1" selected="0">
            <x v="239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68"/>
          </reference>
          <reference field="18" count="0" selected="0"/>
          <reference field="19" count="0" selected="0"/>
        </references>
      </pivotArea>
    </format>
    <format dxfId="360">
      <pivotArea dataOnly="0" labelOnly="1" fieldPosition="0">
        <references count="7">
          <reference field="7" count="1" selected="0">
            <x v="38"/>
          </reference>
          <reference field="10" count="1" selected="0">
            <x v="38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14"/>
          </reference>
          <reference field="18" count="0" selected="0"/>
          <reference field="19" count="0" selected="0"/>
        </references>
      </pivotArea>
    </format>
    <format dxfId="359">
      <pivotArea dataOnly="0" labelOnly="1" fieldPosition="0">
        <references count="7">
          <reference field="7" count="1" selected="0">
            <x v="38"/>
          </reference>
          <reference field="10" count="1" selected="0">
            <x v="8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7"/>
          </reference>
          <reference field="18" count="0" selected="0"/>
          <reference field="19" count="0" selected="0"/>
        </references>
      </pivotArea>
    </format>
    <format dxfId="358">
      <pivotArea dataOnly="0" labelOnly="1" fieldPosition="0">
        <references count="7">
          <reference field="7" count="1" selected="0">
            <x v="38"/>
          </reference>
          <reference field="10" count="1" selected="0">
            <x v="126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0"/>
          </reference>
          <reference field="18" count="0" selected="0"/>
          <reference field="19" count="0" selected="0"/>
        </references>
      </pivotArea>
    </format>
    <format dxfId="357">
      <pivotArea dataOnly="0" labelOnly="1" fieldPosition="0">
        <references count="7">
          <reference field="7" count="1" selected="0">
            <x v="39"/>
          </reference>
          <reference field="10" count="1" selected="0">
            <x v="2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44"/>
          </reference>
          <reference field="18" count="0" selected="0"/>
          <reference field="19" count="0" selected="0"/>
        </references>
      </pivotArea>
    </format>
    <format dxfId="356">
      <pivotArea dataOnly="0" labelOnly="1" fieldPosition="0">
        <references count="7">
          <reference field="7" count="1" selected="0">
            <x v="39"/>
          </reference>
          <reference field="10" count="1" selected="0">
            <x v="2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6"/>
          </reference>
          <reference field="18" count="0" selected="0"/>
          <reference field="19" count="0" selected="0"/>
        </references>
      </pivotArea>
    </format>
    <format dxfId="355">
      <pivotArea dataOnly="0" labelOnly="1" fieldPosition="0">
        <references count="7">
          <reference field="7" count="1" selected="0">
            <x v="39"/>
          </reference>
          <reference field="10" count="1" selected="0">
            <x v="5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1"/>
          </reference>
          <reference field="18" count="0" selected="0"/>
          <reference field="19" count="0" selected="0"/>
        </references>
      </pivotArea>
    </format>
    <format dxfId="354">
      <pivotArea dataOnly="0" labelOnly="1" fieldPosition="0">
        <references count="7">
          <reference field="7" count="1" selected="0">
            <x v="39"/>
          </reference>
          <reference field="10" count="1" selected="0">
            <x v="5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8"/>
          </reference>
          <reference field="18" count="0" selected="0"/>
          <reference field="19" count="0" selected="0"/>
        </references>
      </pivotArea>
    </format>
    <format dxfId="353">
      <pivotArea dataOnly="0" labelOnly="1" fieldPosition="0">
        <references count="7">
          <reference field="7" count="1" selected="0">
            <x v="39"/>
          </reference>
          <reference field="10" count="1" selected="0">
            <x v="8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5"/>
          </reference>
          <reference field="18" count="0" selected="0"/>
          <reference field="19" count="0" selected="0"/>
        </references>
      </pivotArea>
    </format>
    <format dxfId="352">
      <pivotArea dataOnly="0" labelOnly="1" fieldPosition="0">
        <references count="7">
          <reference field="7" count="1" selected="0">
            <x v="40"/>
          </reference>
          <reference field="10" count="1" selected="0">
            <x v="1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59"/>
          </reference>
          <reference field="18" count="0" selected="0"/>
          <reference field="19" count="0" selected="0"/>
        </references>
      </pivotArea>
    </format>
    <format dxfId="351">
      <pivotArea dataOnly="0" labelOnly="1" fieldPosition="0">
        <references count="7">
          <reference field="7" count="1" selected="0">
            <x v="40"/>
          </reference>
          <reference field="10" count="1" selected="0">
            <x v="3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37"/>
          </reference>
          <reference field="18" count="0" selected="0"/>
          <reference field="19" count="0" selected="0"/>
        </references>
      </pivotArea>
    </format>
    <format dxfId="350">
      <pivotArea dataOnly="0" labelOnly="1" fieldPosition="0">
        <references count="7">
          <reference field="7" count="1" selected="0">
            <x v="40"/>
          </reference>
          <reference field="10" count="1" selected="0">
            <x v="44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81"/>
          </reference>
          <reference field="18" count="0" selected="0"/>
          <reference field="19" count="0" selected="0"/>
        </references>
      </pivotArea>
    </format>
    <format dxfId="349">
      <pivotArea dataOnly="0" labelOnly="1" fieldPosition="0">
        <references count="7">
          <reference field="7" count="1" selected="0">
            <x v="40"/>
          </reference>
          <reference field="10" count="1" selected="0">
            <x v="4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7"/>
          </reference>
          <reference field="18" count="0" selected="0"/>
          <reference field="19" count="0" selected="0"/>
        </references>
      </pivotArea>
    </format>
    <format dxfId="348">
      <pivotArea dataOnly="0" labelOnly="1" fieldPosition="0">
        <references count="7">
          <reference field="7" count="1" selected="0">
            <x v="40"/>
          </reference>
          <reference field="10" count="1" selected="0">
            <x v="177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7"/>
          </reference>
          <reference field="18" count="0" selected="0"/>
          <reference field="19" count="0" selected="0"/>
        </references>
      </pivotArea>
    </format>
    <format dxfId="347">
      <pivotArea dataOnly="0" labelOnly="1" fieldPosition="0">
        <references count="7">
          <reference field="7" count="1" selected="0">
            <x v="40"/>
          </reference>
          <reference field="10" count="1" selected="0">
            <x v="221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17"/>
          </reference>
          <reference field="18" count="0" selected="0"/>
          <reference field="19" count="0" selected="0"/>
        </references>
      </pivotArea>
    </format>
    <format dxfId="346">
      <pivotArea dataOnly="0" labelOnly="1" fieldPosition="0">
        <references count="7">
          <reference field="7" count="1" selected="0">
            <x v="40"/>
          </reference>
          <reference field="10" count="1" selected="0">
            <x v="244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67"/>
          </reference>
          <reference field="18" count="0" selected="0"/>
          <reference field="19" count="0" selected="0"/>
        </references>
      </pivotArea>
    </format>
    <format dxfId="345">
      <pivotArea dataOnly="0" labelOnly="1" fieldPosition="0">
        <references count="7">
          <reference field="7" count="1" selected="0">
            <x v="41"/>
          </reference>
          <reference field="10" count="1" selected="0">
            <x v="167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7"/>
          </reference>
          <reference field="18" count="0" selected="0"/>
          <reference field="19" count="0" selected="0"/>
        </references>
      </pivotArea>
    </format>
    <format dxfId="344">
      <pivotArea dataOnly="0" labelOnly="1" fieldPosition="0">
        <references count="7">
          <reference field="7" count="1" selected="0">
            <x v="41"/>
          </reference>
          <reference field="10" count="1" selected="0">
            <x v="168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0"/>
          </reference>
          <reference field="18" count="0" selected="0"/>
          <reference field="19" count="0" selected="0"/>
        </references>
      </pivotArea>
    </format>
    <format dxfId="343">
      <pivotArea dataOnly="0" labelOnly="1" fieldPosition="0">
        <references count="7">
          <reference field="7" count="1" selected="0">
            <x v="41"/>
          </reference>
          <reference field="10" count="1" selected="0">
            <x v="169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1"/>
          </reference>
          <reference field="18" count="0" selected="0"/>
          <reference field="19" count="0" selected="0"/>
        </references>
      </pivotArea>
    </format>
    <format dxfId="342">
      <pivotArea dataOnly="0" labelOnly="1" fieldPosition="0">
        <references count="7">
          <reference field="7" count="1" selected="0">
            <x v="41"/>
          </reference>
          <reference field="10" count="1" selected="0">
            <x v="178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3"/>
          </reference>
          <reference field="18" count="0" selected="0"/>
          <reference field="19" count="0" selected="0"/>
        </references>
      </pivotArea>
    </format>
    <format dxfId="341">
      <pivotArea dataOnly="0" labelOnly="1" fieldPosition="0">
        <references count="7">
          <reference field="7" count="1" selected="0">
            <x v="42"/>
          </reference>
          <reference field="10" count="1" selected="0">
            <x v="76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45"/>
          </reference>
          <reference field="18" count="0" selected="0"/>
          <reference field="19" count="0" selected="0"/>
        </references>
      </pivotArea>
    </format>
    <format dxfId="340">
      <pivotArea dataOnly="0" labelOnly="1" fieldPosition="0">
        <references count="7">
          <reference field="7" count="1" selected="0">
            <x v="42"/>
          </reference>
          <reference field="10" count="1" selected="0">
            <x v="92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122"/>
          </reference>
          <reference field="18" count="0" selected="0"/>
          <reference field="19" count="0" selected="0"/>
        </references>
      </pivotArea>
    </format>
    <format dxfId="339">
      <pivotArea dataOnly="0" labelOnly="1" fieldPosition="0">
        <references count="7">
          <reference field="7" count="1" selected="0">
            <x v="42"/>
          </reference>
          <reference field="10" count="1" selected="0">
            <x v="94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0"/>
          </reference>
          <reference field="18" count="0" selected="0"/>
          <reference field="19" count="0" selected="0"/>
        </references>
      </pivotArea>
    </format>
    <format dxfId="338">
      <pivotArea dataOnly="0" labelOnly="1" fieldPosition="0">
        <references count="7">
          <reference field="7" count="1" selected="0">
            <x v="42"/>
          </reference>
          <reference field="10" count="1" selected="0">
            <x v="10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3"/>
          </reference>
          <reference field="18" count="0" selected="0"/>
          <reference field="19" count="0" selected="0"/>
        </references>
      </pivotArea>
    </format>
    <format dxfId="337">
      <pivotArea dataOnly="0" labelOnly="1" fieldPosition="0">
        <references count="7">
          <reference field="7" count="1" selected="0">
            <x v="42"/>
          </reference>
          <reference field="10" count="1" selected="0">
            <x v="10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43"/>
          </reference>
          <reference field="18" count="0" selected="0"/>
          <reference field="19" count="0" selected="0"/>
        </references>
      </pivotArea>
    </format>
    <format dxfId="336">
      <pivotArea dataOnly="0" labelOnly="1" fieldPosition="0">
        <references count="7">
          <reference field="7" count="1" selected="0">
            <x v="42"/>
          </reference>
          <reference field="10" count="1" selected="0">
            <x v="11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47"/>
          </reference>
          <reference field="18" count="0" selected="0"/>
          <reference field="19" count="0" selected="0"/>
        </references>
      </pivotArea>
    </format>
    <format dxfId="335">
      <pivotArea dataOnly="0" labelOnly="1" fieldPosition="0">
        <references count="7">
          <reference field="7" count="1" selected="0">
            <x v="42"/>
          </reference>
          <reference field="10" count="1" selected="0">
            <x v="11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29"/>
          </reference>
          <reference field="18" count="0" selected="0"/>
          <reference field="19" count="0" selected="0"/>
        </references>
      </pivotArea>
    </format>
    <format dxfId="334">
      <pivotArea dataOnly="0" labelOnly="1" fieldPosition="0">
        <references count="7">
          <reference field="7" count="1" selected="0">
            <x v="42"/>
          </reference>
          <reference field="10" count="1" selected="0">
            <x v="12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5"/>
          </reference>
          <reference field="18" count="0" selected="0"/>
          <reference field="19" count="0" selected="0"/>
        </references>
      </pivotArea>
    </format>
    <format dxfId="333">
      <pivotArea dataOnly="0" labelOnly="1" fieldPosition="0">
        <references count="7">
          <reference field="7" count="1" selected="0">
            <x v="42"/>
          </reference>
          <reference field="10" count="1" selected="0">
            <x v="12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49"/>
          </reference>
          <reference field="18" count="0" selected="0"/>
          <reference field="19" count="0" selected="0"/>
        </references>
      </pivotArea>
    </format>
    <format dxfId="332">
      <pivotArea dataOnly="0" labelOnly="1" fieldPosition="0">
        <references count="7">
          <reference field="7" count="1" selected="0">
            <x v="42"/>
          </reference>
          <reference field="10" count="1" selected="0">
            <x v="13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4"/>
          </reference>
          <reference field="18" count="0" selected="0"/>
          <reference field="19" count="0" selected="0"/>
        </references>
      </pivotArea>
    </format>
    <format dxfId="331">
      <pivotArea dataOnly="0" labelOnly="1" fieldPosition="0">
        <references count="7">
          <reference field="7" count="1" selected="0">
            <x v="42"/>
          </reference>
          <reference field="10" count="1" selected="0">
            <x v="157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55"/>
          </reference>
          <reference field="18" count="0" selected="0"/>
          <reference field="19" count="0" selected="0"/>
        </references>
      </pivotArea>
    </format>
    <format dxfId="330">
      <pivotArea dataOnly="0" labelOnly="1" fieldPosition="0">
        <references count="7">
          <reference field="7" count="1" selected="0">
            <x v="42"/>
          </reference>
          <reference field="10" count="1" selected="0">
            <x v="179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42"/>
          </reference>
          <reference field="18" count="0" selected="0"/>
          <reference field="19" count="0" selected="0"/>
        </references>
      </pivotArea>
    </format>
    <format dxfId="329">
      <pivotArea dataOnly="0" labelOnly="1" fieldPosition="0">
        <references count="7">
          <reference field="7" count="1" selected="0">
            <x v="43"/>
          </reference>
          <reference field="10" count="1" selected="0">
            <x v="6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5"/>
          </reference>
          <reference field="18" count="0" selected="0"/>
          <reference field="19" count="0" selected="0"/>
        </references>
      </pivotArea>
    </format>
    <format dxfId="328">
      <pivotArea dataOnly="0" labelOnly="1" fieldPosition="0">
        <references count="7">
          <reference field="7" count="1" selected="0">
            <x v="43"/>
          </reference>
          <reference field="10" count="1" selected="0">
            <x v="90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142"/>
          </reference>
          <reference field="18" count="0" selected="0"/>
          <reference field="19" count="0" selected="0"/>
        </references>
      </pivotArea>
    </format>
    <format dxfId="327">
      <pivotArea dataOnly="0" labelOnly="1" fieldPosition="0">
        <references count="7">
          <reference field="7" count="1" selected="0">
            <x v="43"/>
          </reference>
          <reference field="10" count="1" selected="0">
            <x v="114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132"/>
          </reference>
          <reference field="18" count="0" selected="0"/>
          <reference field="19" count="0" selected="0"/>
        </references>
      </pivotArea>
    </format>
    <format dxfId="326">
      <pivotArea dataOnly="0" labelOnly="1" fieldPosition="0">
        <references count="7">
          <reference field="7" count="1" selected="0">
            <x v="43"/>
          </reference>
          <reference field="10" count="1" selected="0">
            <x v="123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127"/>
          </reference>
          <reference field="18" count="0" selected="0"/>
          <reference field="19" count="0" selected="0"/>
        </references>
      </pivotArea>
    </format>
    <format dxfId="325">
      <pivotArea dataOnly="0" labelOnly="1" fieldPosition="0">
        <references count="7">
          <reference field="7" count="1" selected="0">
            <x v="43"/>
          </reference>
          <reference field="10" count="1" selected="0">
            <x v="146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53"/>
          </reference>
          <reference field="18" count="0" selected="0"/>
          <reference field="19" count="0" selected="0"/>
        </references>
      </pivotArea>
    </format>
    <format dxfId="324">
      <pivotArea dataOnly="0" labelOnly="1" fieldPosition="0">
        <references count="7">
          <reference field="7" count="1" selected="0">
            <x v="43"/>
          </reference>
          <reference field="10" count="1" selected="0">
            <x v="202"/>
          </reference>
          <reference field="11" count="1" selected="0">
            <x v="1"/>
          </reference>
          <reference field="13" count="1" selected="0">
            <x v="3"/>
          </reference>
          <reference field="17" count="1">
            <x v="121"/>
          </reference>
          <reference field="18" count="0" selected="0"/>
          <reference field="19" count="0" selected="0"/>
        </references>
      </pivotArea>
    </format>
    <format dxfId="323">
      <pivotArea dataOnly="0" labelOnly="1" fieldPosition="0">
        <references count="7">
          <reference field="7" count="1" selected="0">
            <x v="43"/>
          </reference>
          <reference field="10" count="1" selected="0">
            <x v="224"/>
          </reference>
          <reference field="11" count="1" selected="0">
            <x v="1"/>
          </reference>
          <reference field="13" count="1" selected="0">
            <x v="9"/>
          </reference>
          <reference field="17" count="1">
            <x v="25"/>
          </reference>
          <reference field="18" count="0" selected="0"/>
          <reference field="19" count="0" selected="0"/>
        </references>
      </pivotArea>
    </format>
    <format dxfId="322">
      <pivotArea dataOnly="0" labelOnly="1" fieldPosition="0">
        <references count="7">
          <reference field="7" count="1" selected="0">
            <x v="43"/>
          </reference>
          <reference field="10" count="1" selected="0">
            <x v="225"/>
          </reference>
          <reference field="11" count="1" selected="0">
            <x v="1"/>
          </reference>
          <reference field="13" count="1" selected="0">
            <x v="9"/>
          </reference>
          <reference field="17" count="1">
            <x v="5"/>
          </reference>
          <reference field="18" count="0" selected="0"/>
          <reference field="19" count="0" selected="0"/>
        </references>
      </pivotArea>
    </format>
    <format dxfId="321">
      <pivotArea dataOnly="0" labelOnly="1" fieldPosition="0">
        <references count="7">
          <reference field="7" count="1" selected="0">
            <x v="44"/>
          </reference>
          <reference field="10" count="1" selected="0">
            <x v="158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26"/>
          </reference>
          <reference field="18" count="0" selected="0"/>
          <reference field="19" count="0" selected="0"/>
        </references>
      </pivotArea>
    </format>
    <format dxfId="320">
      <pivotArea dataOnly="0" labelOnly="1" fieldPosition="0">
        <references count="7">
          <reference field="7" count="1" selected="0">
            <x v="45"/>
          </reference>
          <reference field="10" count="1" selected="0">
            <x v="75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45"/>
          </reference>
          <reference field="18" count="0" selected="0"/>
          <reference field="19" count="0" selected="0"/>
        </references>
      </pivotArea>
    </format>
    <format dxfId="319">
      <pivotArea dataOnly="0" labelOnly="1" fieldPosition="0">
        <references count="7">
          <reference field="7" count="1" selected="0">
            <x v="45"/>
          </reference>
          <reference field="10" count="1" selected="0">
            <x v="111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49"/>
          </reference>
          <reference field="18" count="0" selected="0"/>
          <reference field="19" count="0" selected="0"/>
        </references>
      </pivotArea>
    </format>
    <format dxfId="318">
      <pivotArea dataOnly="0" labelOnly="1" fieldPosition="0">
        <references count="7">
          <reference field="7" count="1" selected="0">
            <x v="45"/>
          </reference>
          <reference field="10" count="1" selected="0">
            <x v="112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79"/>
          </reference>
          <reference field="18" count="0" selected="0"/>
          <reference field="19" count="0" selected="0"/>
        </references>
      </pivotArea>
    </format>
    <format dxfId="317">
      <pivotArea dataOnly="0" labelOnly="1" fieldPosition="0">
        <references count="7">
          <reference field="7" count="1" selected="0">
            <x v="45"/>
          </reference>
          <reference field="10" count="1" selected="0">
            <x v="11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8"/>
          </reference>
          <reference field="18" count="0" selected="0"/>
          <reference field="19" count="0" selected="0"/>
        </references>
      </pivotArea>
    </format>
    <format dxfId="316">
      <pivotArea dataOnly="0" labelOnly="1" fieldPosition="0">
        <references count="7">
          <reference field="7" count="1" selected="0">
            <x v="45"/>
          </reference>
          <reference field="10" count="1" selected="0">
            <x v="125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22"/>
          </reference>
          <reference field="18" count="0" selected="0"/>
          <reference field="19" count="0" selected="0"/>
        </references>
      </pivotArea>
    </format>
    <format dxfId="315">
      <pivotArea dataOnly="0" labelOnly="1" fieldPosition="0">
        <references count="7">
          <reference field="7" count="1" selected="0">
            <x v="46"/>
          </reference>
          <reference field="10" count="1" selected="0">
            <x v="6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314">
      <pivotArea dataOnly="0" labelOnly="1" fieldPosition="0">
        <references count="7">
          <reference field="7" count="1" selected="0">
            <x v="46"/>
          </reference>
          <reference field="10" count="1" selected="0">
            <x v="8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6"/>
          </reference>
          <reference field="18" count="0" selected="0"/>
          <reference field="19" count="0" selected="0"/>
        </references>
      </pivotArea>
    </format>
    <format dxfId="313">
      <pivotArea dataOnly="0" labelOnly="1" fieldPosition="0">
        <references count="7">
          <reference field="7" count="1" selected="0">
            <x v="47"/>
          </reference>
          <reference field="10" count="1" selected="0">
            <x v="86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312">
      <pivotArea dataOnly="0" labelOnly="1" fieldPosition="0">
        <references count="7">
          <reference field="7" count="1" selected="0">
            <x v="47"/>
          </reference>
          <reference field="10" count="1" selected="0">
            <x v="95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311">
      <pivotArea dataOnly="0" labelOnly="1" fieldPosition="0">
        <references count="7">
          <reference field="7" count="1" selected="0">
            <x v="47"/>
          </reference>
          <reference field="10" count="1" selected="0">
            <x v="96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310">
      <pivotArea dataOnly="0" labelOnly="1" fieldPosition="0">
        <references count="7">
          <reference field="7" count="1" selected="0">
            <x v="48"/>
          </reference>
          <reference field="10" count="1" selected="0">
            <x v="15"/>
          </reference>
          <reference field="11" count="1" selected="0">
            <x v="1"/>
          </reference>
          <reference field="13" count="1" selected="0">
            <x v="8"/>
          </reference>
          <reference field="17" count="1">
            <x v="131"/>
          </reference>
          <reference field="18" count="0" selected="0"/>
          <reference field="19" count="0" selected="0"/>
        </references>
      </pivotArea>
    </format>
    <format dxfId="309">
      <pivotArea dataOnly="0" labelOnly="1" fieldPosition="0">
        <references count="7">
          <reference field="7" count="1" selected="0">
            <x v="48"/>
          </reference>
          <reference field="10" count="1" selected="0">
            <x v="6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2"/>
          </reference>
          <reference field="18" count="0" selected="0"/>
          <reference field="19" count="0" selected="0"/>
        </references>
      </pivotArea>
    </format>
    <format dxfId="308">
      <pivotArea dataOnly="0" labelOnly="1" fieldPosition="0">
        <references count="7">
          <reference field="7" count="1" selected="0">
            <x v="48"/>
          </reference>
          <reference field="10" count="1" selected="0">
            <x v="66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"/>
          </reference>
          <reference field="18" count="0" selected="0"/>
          <reference field="19" count="0" selected="0"/>
        </references>
      </pivotArea>
    </format>
    <format dxfId="307">
      <pivotArea dataOnly="0" labelOnly="1" fieldPosition="0">
        <references count="7">
          <reference field="7" count="1" selected="0">
            <x v="48"/>
          </reference>
          <reference field="10" count="1" selected="0">
            <x v="7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8"/>
          </reference>
          <reference field="18" count="0" selected="0"/>
          <reference field="19" count="0" selected="0"/>
        </references>
      </pivotArea>
    </format>
    <format dxfId="306">
      <pivotArea dataOnly="0" labelOnly="1" fieldPosition="0">
        <references count="7">
          <reference field="7" count="1" selected="0">
            <x v="48"/>
          </reference>
          <reference field="10" count="1" selected="0">
            <x v="231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71"/>
          </reference>
          <reference field="18" count="0" selected="0"/>
          <reference field="19" count="0" selected="0"/>
        </references>
      </pivotArea>
    </format>
    <format dxfId="305">
      <pivotArea dataOnly="0" labelOnly="1" fieldPosition="0">
        <references count="7">
          <reference field="7" count="1" selected="0">
            <x v="49"/>
          </reference>
          <reference field="10" count="1" selected="0">
            <x v="42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76"/>
          </reference>
          <reference field="18" count="0" selected="0"/>
          <reference field="19" count="0" selected="0"/>
        </references>
      </pivotArea>
    </format>
    <format dxfId="304">
      <pivotArea dataOnly="0" labelOnly="1" fieldPosition="0">
        <references count="7">
          <reference field="7" count="1" selected="0">
            <x v="49"/>
          </reference>
          <reference field="10" count="1" selected="0">
            <x v="43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37"/>
          </reference>
          <reference field="18" count="0" selected="0"/>
          <reference field="19" count="0" selected="0"/>
        </references>
      </pivotArea>
    </format>
    <format dxfId="303">
      <pivotArea dataOnly="0" labelOnly="1" fieldPosition="0">
        <references count="7">
          <reference field="7" count="1" selected="0">
            <x v="50"/>
          </reference>
          <reference field="10" count="1" selected="0">
            <x v="16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109"/>
          </reference>
          <reference field="18" count="0" selected="0"/>
          <reference field="19" count="0" selected="0"/>
        </references>
      </pivotArea>
    </format>
    <format dxfId="302">
      <pivotArea dataOnly="0" labelOnly="1" fieldPosition="0">
        <references count="7">
          <reference field="7" count="1" selected="0">
            <x v="50"/>
          </reference>
          <reference field="10" count="1" selected="0">
            <x v="17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301">
      <pivotArea dataOnly="0" labelOnly="1" fieldPosition="0">
        <references count="7">
          <reference field="7" count="1" selected="0">
            <x v="50"/>
          </reference>
          <reference field="10" count="1" selected="0">
            <x v="226"/>
          </reference>
          <reference field="11" count="1" selected="0">
            <x v="1"/>
          </reference>
          <reference field="13" count="1" selected="0">
            <x v="9"/>
          </reference>
          <reference field="17" count="1">
            <x v="75"/>
          </reference>
          <reference field="18" count="0" selected="0"/>
          <reference field="19" count="0" selected="0"/>
        </references>
      </pivotArea>
    </format>
    <format dxfId="300">
      <pivotArea dataOnly="0" labelOnly="1" fieldPosition="0">
        <references count="7">
          <reference field="7" count="1" selected="0">
            <x v="50"/>
          </reference>
          <reference field="10" count="1" selected="0">
            <x v="227"/>
          </reference>
          <reference field="11" count="1" selected="0">
            <x v="1"/>
          </reference>
          <reference field="13" count="1" selected="0">
            <x v="9"/>
          </reference>
          <reference field="17" count="1">
            <x v="62"/>
          </reference>
          <reference field="18" count="0" selected="0"/>
          <reference field="19" count="0" selected="0"/>
        </references>
      </pivotArea>
    </format>
    <format dxfId="299">
      <pivotArea dataOnly="0" labelOnly="1" fieldPosition="0">
        <references count="7">
          <reference field="7" count="1" selected="0">
            <x v="50"/>
          </reference>
          <reference field="10" count="1" selected="0">
            <x v="24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34"/>
          </reference>
          <reference field="18" count="0" selected="0"/>
          <reference field="19" count="0" selected="0"/>
        </references>
      </pivotArea>
    </format>
    <format dxfId="298">
      <pivotArea dataOnly="0" labelOnly="1" fieldPosition="0">
        <references count="7">
          <reference field="7" count="1" selected="0">
            <x v="50"/>
          </reference>
          <reference field="10" count="1" selected="0">
            <x v="24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2"/>
          </reference>
          <reference field="18" count="0" selected="0"/>
          <reference field="19" count="0" selected="0"/>
        </references>
      </pivotArea>
    </format>
    <format dxfId="297">
      <pivotArea dataOnly="0" labelOnly="1" fieldPosition="0">
        <references count="7">
          <reference field="7" count="1" selected="0">
            <x v="51"/>
          </reference>
          <reference field="10" count="1" selected="0">
            <x v="144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34"/>
          </reference>
          <reference field="18" count="0" selected="0"/>
          <reference field="19" count="0" selected="0"/>
        </references>
      </pivotArea>
    </format>
    <format dxfId="296">
      <pivotArea dataOnly="0" labelOnly="1" fieldPosition="0">
        <references count="7">
          <reference field="7" count="1" selected="0">
            <x v="51"/>
          </reference>
          <reference field="10" count="1" selected="0">
            <x v="145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44"/>
          </reference>
          <reference field="18" count="0" selected="0"/>
          <reference field="19" count="0" selected="0"/>
        </references>
      </pivotArea>
    </format>
    <format dxfId="295">
      <pivotArea dataOnly="0" labelOnly="1" fieldPosition="0">
        <references count="7">
          <reference field="7" count="1" selected="0">
            <x v="51"/>
          </reference>
          <reference field="10" count="1" selected="0">
            <x v="228"/>
          </reference>
          <reference field="11" count="1" selected="0">
            <x v="1"/>
          </reference>
          <reference field="13" count="1" selected="0">
            <x v="9"/>
          </reference>
          <reference field="17" count="1">
            <x v="54"/>
          </reference>
          <reference field="18" count="0" selected="0"/>
          <reference field="19" count="0" selected="0"/>
        </references>
      </pivotArea>
    </format>
    <format dxfId="294">
      <pivotArea dataOnly="0" labelOnly="1" fieldPosition="0">
        <references count="7">
          <reference field="7" count="1" selected="0">
            <x v="52"/>
          </reference>
          <reference field="10" count="1" selected="0">
            <x v="13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22"/>
          </reference>
          <reference field="18" count="0" selected="0"/>
          <reference field="19" count="0" selected="0"/>
        </references>
      </pivotArea>
    </format>
    <format dxfId="293">
      <pivotArea dataOnly="0" labelOnly="1" fieldPosition="0">
        <references count="7">
          <reference field="7" count="1" selected="0">
            <x v="53"/>
          </reference>
          <reference field="10" count="1" selected="0">
            <x v="18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21"/>
          </reference>
          <reference field="18" count="0" selected="0"/>
          <reference field="19" count="0" selected="0"/>
        </references>
      </pivotArea>
    </format>
    <format dxfId="292">
      <pivotArea dataOnly="0" labelOnly="1" fieldPosition="0">
        <references count="7">
          <reference field="7" count="1" selected="0">
            <x v="53"/>
          </reference>
          <reference field="10" count="1" selected="0">
            <x v="21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1"/>
          </reference>
          <reference field="18" count="0" selected="0"/>
          <reference field="19" count="0" selected="0"/>
        </references>
      </pivotArea>
    </format>
    <format dxfId="291">
      <pivotArea dataOnly="0" labelOnly="1" fieldPosition="0">
        <references count="7">
          <reference field="7" count="1" selected="0">
            <x v="54"/>
          </reference>
          <reference field="10" count="1" selected="0">
            <x v="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7"/>
          </reference>
          <reference field="18" count="0" selected="0"/>
          <reference field="19" count="0" selected="0"/>
        </references>
      </pivotArea>
    </format>
    <format dxfId="290">
      <pivotArea dataOnly="0" labelOnly="1" fieldPosition="0">
        <references count="7">
          <reference field="7" count="1" selected="0">
            <x v="54"/>
          </reference>
          <reference field="10" count="1" selected="0">
            <x v="8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64"/>
          </reference>
          <reference field="18" count="0" selected="0"/>
          <reference field="19" count="0" selected="0"/>
        </references>
      </pivotArea>
    </format>
    <format dxfId="289">
      <pivotArea dataOnly="0" labelOnly="1" fieldPosition="0">
        <references count="7">
          <reference field="7" count="1" selected="0">
            <x v="54"/>
          </reference>
          <reference field="10" count="1" selected="0">
            <x v="209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70"/>
          </reference>
          <reference field="18" count="0" selected="0"/>
          <reference field="19" count="0" selected="0"/>
        </references>
      </pivotArea>
    </format>
    <format dxfId="288">
      <pivotArea dataOnly="0" labelOnly="1" fieldPosition="0">
        <references count="7">
          <reference field="7" count="1" selected="0">
            <x v="55"/>
          </reference>
          <reference field="10" count="1" selected="0">
            <x v="40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12"/>
          </reference>
          <reference field="18" count="0" selected="0"/>
          <reference field="19" count="0" selected="0"/>
        </references>
      </pivotArea>
    </format>
    <format dxfId="287">
      <pivotArea dataOnly="0" labelOnly="1" fieldPosition="0">
        <references count="7">
          <reference field="7" count="1" selected="0">
            <x v="55"/>
          </reference>
          <reference field="10" count="1" selected="0">
            <x v="47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47"/>
          </reference>
          <reference field="18" count="0" selected="0"/>
          <reference field="19" count="0" selected="0"/>
        </references>
      </pivotArea>
    </format>
    <format dxfId="286">
      <pivotArea dataOnly="0" labelOnly="1" fieldPosition="0">
        <references count="7">
          <reference field="7" count="1" selected="0">
            <x v="55"/>
          </reference>
          <reference field="10" count="1" selected="0">
            <x v="7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42"/>
          </reference>
          <reference field="18" count="0" selected="0"/>
          <reference field="19" count="0" selected="0"/>
        </references>
      </pivotArea>
    </format>
    <format dxfId="285">
      <pivotArea dataOnly="0" labelOnly="1" fieldPosition="0">
        <references count="7">
          <reference field="7" count="1" selected="0">
            <x v="56"/>
          </reference>
          <reference field="10" count="1" selected="0">
            <x v="41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12"/>
          </reference>
          <reference field="18" count="0" selected="0"/>
          <reference field="19" count="0" selected="0"/>
        </references>
      </pivotArea>
    </format>
    <format dxfId="284">
      <pivotArea dataOnly="0" labelOnly="1" fieldPosition="0">
        <references count="7">
          <reference field="7" count="1" selected="0">
            <x v="56"/>
          </reference>
          <reference field="10" count="1" selected="0">
            <x v="45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30"/>
          </reference>
          <reference field="18" count="0" selected="0"/>
          <reference field="19" count="0" selected="0"/>
        </references>
      </pivotArea>
    </format>
    <format dxfId="283">
      <pivotArea dataOnly="0" labelOnly="1" fieldPosition="0">
        <references count="7">
          <reference field="7" count="1" selected="0">
            <x v="56"/>
          </reference>
          <reference field="10" count="1" selected="0">
            <x v="46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1"/>
          </reference>
          <reference field="18" count="0" selected="0"/>
          <reference field="19" count="0" selected="0"/>
        </references>
      </pivotArea>
    </format>
    <format dxfId="282">
      <pivotArea dataOnly="0" labelOnly="1" fieldPosition="0">
        <references count="7">
          <reference field="7" count="1" selected="0">
            <x v="56"/>
          </reference>
          <reference field="10" count="1" selected="0">
            <x v="218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35"/>
          </reference>
          <reference field="18" count="0" selected="0"/>
          <reference field="19" count="0" selected="0"/>
        </references>
      </pivotArea>
    </format>
    <format dxfId="281">
      <pivotArea dataOnly="0" labelOnly="1" fieldPosition="0">
        <references count="7">
          <reference field="7" count="1" selected="0">
            <x v="57"/>
          </reference>
          <reference field="10" count="1" selected="0">
            <x v="6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8"/>
          </reference>
          <reference field="18" count="0" selected="0"/>
          <reference field="19" count="0" selected="0"/>
        </references>
      </pivotArea>
    </format>
    <format dxfId="280">
      <pivotArea dataOnly="0" labelOnly="1" fieldPosition="0">
        <references count="7">
          <reference field="7" count="1" selected="0">
            <x v="57"/>
          </reference>
          <reference field="10" count="1" selected="0">
            <x v="71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37"/>
          </reference>
          <reference field="18" count="0" selected="0"/>
          <reference field="19" count="0" selected="0"/>
        </references>
      </pivotArea>
    </format>
    <format dxfId="279">
      <pivotArea dataOnly="0" labelOnly="1" fieldPosition="0">
        <references count="7">
          <reference field="7" count="1" selected="0">
            <x v="57"/>
          </reference>
          <reference field="10" count="1" selected="0">
            <x v="10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6"/>
          </reference>
          <reference field="18" count="0" selected="0"/>
          <reference field="19" count="0" selected="0"/>
        </references>
      </pivotArea>
    </format>
    <format dxfId="278">
      <pivotArea dataOnly="0" labelOnly="1" fieldPosition="0">
        <references count="7">
          <reference field="7" count="1" selected="0">
            <x v="57"/>
          </reference>
          <reference field="10" count="1" selected="0">
            <x v="20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26"/>
          </reference>
          <reference field="18" count="0" selected="0"/>
          <reference field="19" count="0" selected="0"/>
        </references>
      </pivotArea>
    </format>
    <format dxfId="277">
      <pivotArea dataOnly="0" labelOnly="1" fieldPosition="0">
        <references count="7">
          <reference field="7" count="1" selected="0">
            <x v="58"/>
          </reference>
          <reference field="10" count="1" selected="0">
            <x v="10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3"/>
          </reference>
          <reference field="18" count="0" selected="0"/>
          <reference field="19" count="0" selected="0"/>
        </references>
      </pivotArea>
    </format>
    <format dxfId="276">
      <pivotArea dataOnly="0" labelOnly="1" fieldPosition="0">
        <references count="7">
          <reference field="7" count="1" selected="0">
            <x v="59"/>
          </reference>
          <reference field="10" count="1" selected="0">
            <x v="3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78"/>
          </reference>
          <reference field="18" count="0" selected="0"/>
          <reference field="19" count="0" selected="0"/>
        </references>
      </pivotArea>
    </format>
    <format dxfId="275">
      <pivotArea field="17" type="button" dataOnly="0" labelOnly="1" outline="0" axis="axisRow" fieldPosition="6"/>
    </format>
    <format dxfId="274">
      <pivotArea dataOnly="0" labelOnly="1" fieldPosition="0">
        <references count="7">
          <reference field="7" count="1" selected="0">
            <x v="0"/>
          </reference>
          <reference field="10" count="1" selected="0">
            <x v="51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7"/>
          </reference>
          <reference field="18" count="0" selected="0"/>
          <reference field="19" count="0" selected="0"/>
        </references>
      </pivotArea>
    </format>
    <format dxfId="273">
      <pivotArea dataOnly="0" labelOnly="1" fieldPosition="0">
        <references count="7">
          <reference field="7" count="1" selected="0">
            <x v="0"/>
          </reference>
          <reference field="10" count="1" selected="0">
            <x v="137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4"/>
          </reference>
          <reference field="18" count="0" selected="0"/>
          <reference field="19" count="0" selected="0"/>
        </references>
      </pivotArea>
    </format>
    <format dxfId="272">
      <pivotArea dataOnly="0" labelOnly="1" fieldPosition="0">
        <references count="7">
          <reference field="7" count="1" selected="0">
            <x v="1"/>
          </reference>
          <reference field="10" count="1" selected="0">
            <x v="3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5"/>
          </reference>
          <reference field="18" count="0" selected="0"/>
          <reference field="19" count="0" selected="0"/>
        </references>
      </pivotArea>
    </format>
    <format dxfId="271">
      <pivotArea dataOnly="0" labelOnly="1" fieldPosition="0">
        <references count="7">
          <reference field="7" count="1" selected="0">
            <x v="1"/>
          </reference>
          <reference field="10" count="1" selected="0">
            <x v="39"/>
          </reference>
          <reference field="11" count="1" selected="0">
            <x v="1"/>
          </reference>
          <reference field="13" count="1" selected="0">
            <x v="1"/>
          </reference>
          <reference field="17" count="1">
            <x v="26"/>
          </reference>
          <reference field="18" count="0" selected="0"/>
          <reference field="19" count="0" selected="0"/>
        </references>
      </pivotArea>
    </format>
    <format dxfId="270">
      <pivotArea dataOnly="0" labelOnly="1" fieldPosition="0">
        <references count="7">
          <reference field="7" count="1" selected="0">
            <x v="1"/>
          </reference>
          <reference field="10" count="1" selected="0">
            <x v="5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3"/>
          </reference>
          <reference field="18" count="0" selected="0"/>
          <reference field="19" count="0" selected="0"/>
        </references>
      </pivotArea>
    </format>
    <format dxfId="269">
      <pivotArea dataOnly="0" labelOnly="1" fieldPosition="0">
        <references count="7">
          <reference field="7" count="1" selected="0">
            <x v="1"/>
          </reference>
          <reference field="10" count="1" selected="0">
            <x v="5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7"/>
          </reference>
          <reference field="18" count="0" selected="0"/>
          <reference field="19" count="0" selected="0"/>
        </references>
      </pivotArea>
    </format>
    <format dxfId="268">
      <pivotArea dataOnly="0" labelOnly="1" fieldPosition="0">
        <references count="7">
          <reference field="7" count="1" selected="0">
            <x v="1"/>
          </reference>
          <reference field="10" count="1" selected="0">
            <x v="5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41"/>
          </reference>
          <reference field="18" count="0" selected="0"/>
          <reference field="19" count="0" selected="0"/>
        </references>
      </pivotArea>
    </format>
    <format dxfId="267">
      <pivotArea dataOnly="0" labelOnly="1" fieldPosition="0">
        <references count="7">
          <reference field="7" count="1" selected="0">
            <x v="1"/>
          </reference>
          <reference field="10" count="1" selected="0">
            <x v="6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4"/>
          </reference>
          <reference field="18" count="0" selected="0"/>
          <reference field="19" count="0" selected="0"/>
        </references>
      </pivotArea>
    </format>
    <format dxfId="266">
      <pivotArea dataOnly="0" labelOnly="1" fieldPosition="0">
        <references count="7">
          <reference field="7" count="1" selected="0">
            <x v="1"/>
          </reference>
          <reference field="10" count="1" selected="0">
            <x v="6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86"/>
          </reference>
          <reference field="18" count="0" selected="0"/>
          <reference field="19" count="0" selected="0"/>
        </references>
      </pivotArea>
    </format>
    <format dxfId="265">
      <pivotArea dataOnly="0" labelOnly="1" fieldPosition="0">
        <references count="7">
          <reference field="7" count="1" selected="0">
            <x v="1"/>
          </reference>
          <reference field="10" count="1" selected="0">
            <x v="13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6"/>
          </reference>
          <reference field="18" count="0" selected="0"/>
          <reference field="19" count="0" selected="0"/>
        </references>
      </pivotArea>
    </format>
    <format dxfId="264">
      <pivotArea dataOnly="0" labelOnly="1" fieldPosition="0">
        <references count="7">
          <reference field="7" count="1" selected="0">
            <x v="2"/>
          </reference>
          <reference field="10" count="1" selected="0">
            <x v="57"/>
          </reference>
          <reference field="11" count="1" selected="0">
            <x v="1"/>
          </reference>
          <reference field="13" count="1" selected="0">
            <x v="9"/>
          </reference>
          <reference field="17" count="1">
            <x v="12"/>
          </reference>
          <reference field="18" count="0" selected="0"/>
          <reference field="19" count="0" selected="0"/>
        </references>
      </pivotArea>
    </format>
    <format dxfId="263">
      <pivotArea dataOnly="0" labelOnly="1" fieldPosition="0">
        <references count="7">
          <reference field="7" count="1" selected="0">
            <x v="3"/>
          </reference>
          <reference field="10" count="1" selected="0">
            <x v="50"/>
          </reference>
          <reference field="11" count="1" selected="0">
            <x v="0"/>
          </reference>
          <reference field="13" count="1" selected="0">
            <x v="4"/>
          </reference>
          <reference field="17" count="1">
            <x v="54"/>
          </reference>
          <reference field="18" count="0" selected="0"/>
          <reference field="19" count="0" selected="0"/>
        </references>
      </pivotArea>
    </format>
    <format dxfId="262">
      <pivotArea dataOnly="0" labelOnly="1" fieldPosition="0">
        <references count="7">
          <reference field="7" count="1" selected="0">
            <x v="4"/>
          </reference>
          <reference field="10" count="1" selected="0">
            <x v="8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9"/>
          </reference>
          <reference field="18" count="0" selected="0"/>
          <reference field="19" count="0" selected="0"/>
        </references>
      </pivotArea>
    </format>
    <format dxfId="261">
      <pivotArea dataOnly="0" labelOnly="1" fieldPosition="0">
        <references count="7">
          <reference field="7" count="1" selected="0">
            <x v="4"/>
          </reference>
          <reference field="10" count="1" selected="0">
            <x v="9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87"/>
          </reference>
          <reference field="18" count="0" selected="0"/>
          <reference field="19" count="0" selected="0"/>
        </references>
      </pivotArea>
    </format>
    <format dxfId="260">
      <pivotArea dataOnly="0" labelOnly="1" fieldPosition="0">
        <references count="7">
          <reference field="7" count="1" selected="0">
            <x v="4"/>
          </reference>
          <reference field="10" count="1" selected="0">
            <x v="9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"/>
          </reference>
          <reference field="18" count="0" selected="0"/>
          <reference field="19" count="0" selected="0"/>
        </references>
      </pivotArea>
    </format>
    <format dxfId="259">
      <pivotArea dataOnly="0" labelOnly="1" fieldPosition="0">
        <references count="7">
          <reference field="7" count="1" selected="0">
            <x v="4"/>
          </reference>
          <reference field="10" count="1" selected="0">
            <x v="156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39"/>
          </reference>
          <reference field="18" count="0" selected="0"/>
          <reference field="19" count="0" selected="0"/>
        </references>
      </pivotArea>
    </format>
    <format dxfId="258">
      <pivotArea dataOnly="0" labelOnly="1" fieldPosition="0">
        <references count="7">
          <reference field="7" count="1" selected="0">
            <x v="4"/>
          </reference>
          <reference field="10" count="1" selected="0">
            <x v="183"/>
          </reference>
          <reference field="11" count="1" selected="0">
            <x v="0"/>
          </reference>
          <reference field="13" count="1" selected="0">
            <x v="5"/>
          </reference>
          <reference field="17" count="1">
            <x v="33"/>
          </reference>
          <reference field="18" count="0" selected="0"/>
          <reference field="19" count="0" selected="0"/>
        </references>
      </pivotArea>
    </format>
    <format dxfId="257">
      <pivotArea dataOnly="0" labelOnly="1" fieldPosition="0">
        <references count="7">
          <reference field="7" count="1" selected="0">
            <x v="4"/>
          </reference>
          <reference field="10" count="1" selected="0">
            <x v="206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26"/>
          </reference>
          <reference field="18" count="0" selected="0"/>
          <reference field="19" count="0" selected="0"/>
        </references>
      </pivotArea>
    </format>
    <format dxfId="256">
      <pivotArea dataOnly="0" labelOnly="1" fieldPosition="0">
        <references count="7">
          <reference field="7" count="1" selected="0">
            <x v="4"/>
          </reference>
          <reference field="10" count="1" selected="0">
            <x v="208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65"/>
          </reference>
          <reference field="18" count="0" selected="0"/>
          <reference field="19" count="0" selected="0"/>
        </references>
      </pivotArea>
    </format>
    <format dxfId="255">
      <pivotArea dataOnly="0" labelOnly="1" fieldPosition="0">
        <references count="7">
          <reference field="7" count="1" selected="0">
            <x v="4"/>
          </reference>
          <reference field="10" count="1" selected="0">
            <x v="234"/>
          </reference>
          <reference field="11" count="1" selected="0">
            <x v="0"/>
          </reference>
          <reference field="13" count="1" selected="0">
            <x v="10"/>
          </reference>
          <reference field="17" count="1">
            <x v="161"/>
          </reference>
          <reference field="18" count="0" selected="0"/>
          <reference field="19" count="0" selected="0"/>
        </references>
      </pivotArea>
    </format>
    <format dxfId="254">
      <pivotArea dataOnly="0" labelOnly="1" fieldPosition="0">
        <references count="7">
          <reference field="7" count="1" selected="0">
            <x v="4"/>
          </reference>
          <reference field="10" count="1" selected="0">
            <x v="246"/>
          </reference>
          <reference field="11" count="1" selected="0">
            <x v="0"/>
          </reference>
          <reference field="13" count="1" selected="0">
            <x v="10"/>
          </reference>
          <reference field="17" count="1">
            <x v="159"/>
          </reference>
          <reference field="18" count="0" selected="0"/>
          <reference field="19" count="0" selected="0"/>
        </references>
      </pivotArea>
    </format>
    <format dxfId="253">
      <pivotArea dataOnly="0" labelOnly="1" fieldPosition="0">
        <references count="7">
          <reference field="7" count="1" selected="0">
            <x v="5"/>
          </reference>
          <reference field="10" count="1" selected="0">
            <x v="33"/>
          </reference>
          <reference field="11" count="1" selected="0">
            <x v="0"/>
          </reference>
          <reference field="13" count="1" selected="0">
            <x v="6"/>
          </reference>
          <reference field="17" count="1">
            <x v="58"/>
          </reference>
          <reference field="18" count="0" selected="0"/>
          <reference field="19" count="0" selected="0"/>
        </references>
      </pivotArea>
    </format>
    <format dxfId="252">
      <pivotArea dataOnly="0" labelOnly="1" fieldPosition="0">
        <references count="7">
          <reference field="7" count="1" selected="0">
            <x v="6"/>
          </reference>
          <reference field="10" count="1" selected="0">
            <x v="205"/>
          </reference>
          <reference field="11" count="1" selected="0">
            <x v="0"/>
          </reference>
          <reference field="13" count="1" selected="0">
            <x v="4"/>
          </reference>
          <reference field="17" count="1">
            <x v="89"/>
          </reference>
          <reference field="18" count="0" selected="0"/>
          <reference field="19" count="0" selected="0"/>
        </references>
      </pivotArea>
    </format>
    <format dxfId="251">
      <pivotArea dataOnly="0" labelOnly="1" fieldPosition="0">
        <references count="7">
          <reference field="7" count="1" selected="0">
            <x v="7"/>
          </reference>
          <reference field="10" count="1" selected="0">
            <x v="21"/>
          </reference>
          <reference field="11" count="1" selected="0">
            <x v="0"/>
          </reference>
          <reference field="13" count="1" selected="0">
            <x v="7"/>
          </reference>
          <reference field="17" count="1">
            <x v="163"/>
          </reference>
          <reference field="18" count="0" selected="0"/>
          <reference field="19" count="0" selected="0"/>
        </references>
      </pivotArea>
    </format>
    <format dxfId="250">
      <pivotArea dataOnly="0" labelOnly="1" fieldPosition="0">
        <references count="7">
          <reference field="7" count="1" selected="0">
            <x v="8"/>
          </reference>
          <reference field="10" count="1" selected="0">
            <x v="20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22"/>
          </reference>
          <reference field="18" count="0" selected="0"/>
          <reference field="19" count="0" selected="0"/>
        </references>
      </pivotArea>
    </format>
    <format dxfId="249">
      <pivotArea dataOnly="0" labelOnly="1" fieldPosition="0">
        <references count="7">
          <reference field="7" count="1" selected="0">
            <x v="9"/>
          </reference>
          <reference field="10" count="1" selected="0">
            <x v="8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29"/>
          </reference>
          <reference field="18" count="0" selected="0"/>
          <reference field="19" count="0" selected="0"/>
        </references>
      </pivotArea>
    </format>
    <format dxfId="248">
      <pivotArea dataOnly="0" labelOnly="1" fieldPosition="0">
        <references count="7">
          <reference field="7" count="1" selected="0">
            <x v="10"/>
          </reference>
          <reference field="10" count="1" selected="0">
            <x v="2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66"/>
          </reference>
          <reference field="18" count="0" selected="0"/>
          <reference field="19" count="0" selected="0"/>
        </references>
      </pivotArea>
    </format>
    <format dxfId="247">
      <pivotArea dataOnly="0" labelOnly="1" fieldPosition="0">
        <references count="7">
          <reference field="7" count="1" selected="0">
            <x v="10"/>
          </reference>
          <reference field="10" count="1" selected="0">
            <x v="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82"/>
          </reference>
          <reference field="18" count="0" selected="0"/>
          <reference field="19" count="0" selected="0"/>
        </references>
      </pivotArea>
    </format>
    <format dxfId="246">
      <pivotArea dataOnly="0" labelOnly="1" fieldPosition="0">
        <references count="7">
          <reference field="7" count="1" selected="0">
            <x v="10"/>
          </reference>
          <reference field="10" count="1" selected="0">
            <x v="3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67"/>
          </reference>
          <reference field="18" count="0" selected="0"/>
          <reference field="19" count="0" selected="0"/>
        </references>
      </pivotArea>
    </format>
    <format dxfId="245">
      <pivotArea dataOnly="0" labelOnly="1" fieldPosition="0">
        <references count="7">
          <reference field="7" count="1" selected="0">
            <x v="10"/>
          </reference>
          <reference field="10" count="1" selected="0">
            <x v="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66"/>
          </reference>
          <reference field="18" count="0" selected="0"/>
          <reference field="19" count="0" selected="0"/>
        </references>
      </pivotArea>
    </format>
    <format dxfId="244">
      <pivotArea dataOnly="0" labelOnly="1" fieldPosition="0">
        <references count="7">
          <reference field="7" count="1" selected="0">
            <x v="10"/>
          </reference>
          <reference field="10" count="1" selected="0">
            <x v="4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62"/>
          </reference>
          <reference field="18" count="0" selected="0"/>
          <reference field="19" count="0" selected="0"/>
        </references>
      </pivotArea>
    </format>
    <format dxfId="243">
      <pivotArea dataOnly="0" labelOnly="1" fieldPosition="0">
        <references count="7">
          <reference field="7" count="1" selected="0">
            <x v="10"/>
          </reference>
          <reference field="10" count="1" selected="0">
            <x v="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36"/>
          </reference>
          <reference field="18" count="0" selected="0"/>
          <reference field="19" count="0" selected="0"/>
        </references>
      </pivotArea>
    </format>
    <format dxfId="242">
      <pivotArea dataOnly="0" labelOnly="1" fieldPosition="0">
        <references count="7">
          <reference field="7" count="1" selected="0">
            <x v="10"/>
          </reference>
          <reference field="10" count="1" selected="0">
            <x v="5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69"/>
          </reference>
          <reference field="18" count="0" selected="0"/>
          <reference field="19" count="0" selected="0"/>
        </references>
      </pivotArea>
    </format>
    <format dxfId="241">
      <pivotArea dataOnly="0" labelOnly="1" fieldPosition="0">
        <references count="7">
          <reference field="7" count="1" selected="0">
            <x v="10"/>
          </reference>
          <reference field="10" count="1" selected="0">
            <x v="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76"/>
          </reference>
          <reference field="18" count="0" selected="0"/>
          <reference field="19" count="0" selected="0"/>
        </references>
      </pivotArea>
    </format>
    <format dxfId="240">
      <pivotArea dataOnly="0" labelOnly="1" fieldPosition="0">
        <references count="7">
          <reference field="7" count="1" selected="0">
            <x v="11"/>
          </reference>
          <reference field="10" count="1" selected="0">
            <x v="6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4"/>
          </reference>
          <reference field="18" count="0" selected="0"/>
          <reference field="19" count="0" selected="0"/>
        </references>
      </pivotArea>
    </format>
    <format dxfId="239">
      <pivotArea dataOnly="0" labelOnly="1" fieldPosition="0">
        <references count="7">
          <reference field="7" count="1" selected="0">
            <x v="11"/>
          </reference>
          <reference field="10" count="1" selected="0">
            <x v="8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9"/>
          </reference>
          <reference field="18" count="0" selected="0"/>
          <reference field="19" count="0" selected="0"/>
        </references>
      </pivotArea>
    </format>
    <format dxfId="238">
      <pivotArea dataOnly="0" labelOnly="1" fieldPosition="0">
        <references count="7">
          <reference field="7" count="1" selected="0">
            <x v="11"/>
          </reference>
          <reference field="10" count="1" selected="0">
            <x v="12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85"/>
          </reference>
          <reference field="18" count="0" selected="0"/>
          <reference field="19" count="0" selected="0"/>
        </references>
      </pivotArea>
    </format>
    <format dxfId="237">
      <pivotArea dataOnly="0" labelOnly="1" fieldPosition="0">
        <references count="7">
          <reference field="7" count="1" selected="0">
            <x v="11"/>
          </reference>
          <reference field="10" count="1" selected="0">
            <x v="12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0"/>
          </reference>
          <reference field="18" count="0" selected="0"/>
          <reference field="19" count="0" selected="0"/>
        </references>
      </pivotArea>
    </format>
    <format dxfId="236">
      <pivotArea dataOnly="0" labelOnly="1" fieldPosition="0">
        <references count="7">
          <reference field="7" count="1" selected="0">
            <x v="12"/>
          </reference>
          <reference field="10" count="1" selected="0">
            <x v="2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77"/>
          </reference>
          <reference field="18" count="0" selected="0"/>
          <reference field="19" count="0" selected="0"/>
        </references>
      </pivotArea>
    </format>
    <format dxfId="235">
      <pivotArea dataOnly="0" labelOnly="1" fieldPosition="0">
        <references count="7">
          <reference field="7" count="1" selected="0">
            <x v="12"/>
          </reference>
          <reference field="10" count="1" selected="0">
            <x v="4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75"/>
          </reference>
          <reference field="18" count="0" selected="0"/>
          <reference field="19" count="0" selected="0"/>
        </references>
      </pivotArea>
    </format>
    <format dxfId="234">
      <pivotArea dataOnly="0" labelOnly="1" fieldPosition="0">
        <references count="7">
          <reference field="7" count="1" selected="0">
            <x v="12"/>
          </reference>
          <reference field="10" count="1" selected="0">
            <x v="7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1"/>
          </reference>
          <reference field="18" count="0" selected="0"/>
          <reference field="19" count="0" selected="0"/>
        </references>
      </pivotArea>
    </format>
    <format dxfId="233">
      <pivotArea dataOnly="0" labelOnly="1" fieldPosition="0">
        <references count="7">
          <reference field="7" count="1" selected="0">
            <x v="12"/>
          </reference>
          <reference field="10" count="1" selected="0">
            <x v="9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78"/>
          </reference>
          <reference field="18" count="0" selected="0"/>
          <reference field="19" count="0" selected="0"/>
        </references>
      </pivotArea>
    </format>
    <format dxfId="232">
      <pivotArea dataOnly="0" labelOnly="1" fieldPosition="0">
        <references count="7">
          <reference field="7" count="1" selected="0">
            <x v="12"/>
          </reference>
          <reference field="10" count="1" selected="0">
            <x v="11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2"/>
          </reference>
          <reference field="18" count="0" selected="0"/>
          <reference field="19" count="0" selected="0"/>
        </references>
      </pivotArea>
    </format>
    <format dxfId="231">
      <pivotArea dataOnly="0" labelOnly="1" fieldPosition="0">
        <references count="7">
          <reference field="7" count="1" selected="0">
            <x v="12"/>
          </reference>
          <reference field="10" count="1" selected="0">
            <x v="18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80"/>
          </reference>
          <reference field="18" count="0" selected="0"/>
          <reference field="19" count="0" selected="0"/>
        </references>
      </pivotArea>
    </format>
    <format dxfId="230">
      <pivotArea dataOnly="0" labelOnly="1" fieldPosition="0">
        <references count="7">
          <reference field="7" count="1" selected="0">
            <x v="12"/>
          </reference>
          <reference field="10" count="1" selected="0">
            <x v="18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229">
      <pivotArea dataOnly="0" labelOnly="1" fieldPosition="0">
        <references count="7">
          <reference field="7" count="1" selected="0">
            <x v="13"/>
          </reference>
          <reference field="10" count="1" selected="0">
            <x v="9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4"/>
          </reference>
          <reference field="18" count="0" selected="0"/>
          <reference field="19" count="0" selected="0"/>
        </references>
      </pivotArea>
    </format>
    <format dxfId="228">
      <pivotArea dataOnly="0" labelOnly="1" fieldPosition="0">
        <references count="7">
          <reference field="7" count="1" selected="0">
            <x v="13"/>
          </reference>
          <reference field="10" count="1" selected="0">
            <x v="149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51"/>
          </reference>
          <reference field="18" count="0" selected="0"/>
          <reference field="19" count="0" selected="0"/>
        </references>
      </pivotArea>
    </format>
    <format dxfId="227">
      <pivotArea dataOnly="0" labelOnly="1" fieldPosition="0">
        <references count="7">
          <reference field="7" count="1" selected="0">
            <x v="14"/>
          </reference>
          <reference field="10" count="1" selected="0">
            <x v="9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33"/>
          </reference>
          <reference field="18" count="0" selected="0"/>
          <reference field="19" count="0" selected="0"/>
        </references>
      </pivotArea>
    </format>
    <format dxfId="226">
      <pivotArea dataOnly="0" labelOnly="1" fieldPosition="0">
        <references count="7">
          <reference field="7" count="1" selected="0">
            <x v="14"/>
          </reference>
          <reference field="10" count="1" selected="0">
            <x v="12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50"/>
          </reference>
          <reference field="18" count="0" selected="0"/>
          <reference field="19" count="0" selected="0"/>
        </references>
      </pivotArea>
    </format>
    <format dxfId="225">
      <pivotArea dataOnly="0" labelOnly="1" fieldPosition="0">
        <references count="7">
          <reference field="7" count="1" selected="0">
            <x v="14"/>
          </reference>
          <reference field="10" count="1" selected="0">
            <x v="30"/>
          </reference>
          <reference field="11" count="1" selected="0">
            <x v="0"/>
          </reference>
          <reference field="13" count="1" selected="0">
            <x v="10"/>
          </reference>
          <reference field="17" count="1">
            <x v="156"/>
          </reference>
          <reference field="18" count="0" selected="0"/>
          <reference field="19" count="0" selected="0"/>
        </references>
      </pivotArea>
    </format>
    <format dxfId="224">
      <pivotArea dataOnly="0" labelOnly="1" fieldPosition="0">
        <references count="7">
          <reference field="7" count="1" selected="0">
            <x v="14"/>
          </reference>
          <reference field="10" count="1" selected="0">
            <x v="5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8"/>
          </reference>
          <reference field="18" count="0" selected="0"/>
          <reference field="19" count="0" selected="0"/>
        </references>
      </pivotArea>
    </format>
    <format dxfId="223">
      <pivotArea dataOnly="0" labelOnly="1" fieldPosition="0">
        <references count="7">
          <reference field="7" count="1" selected="0">
            <x v="14"/>
          </reference>
          <reference field="10" count="1" selected="0">
            <x v="6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30"/>
          </reference>
          <reference field="18" count="0" selected="0"/>
          <reference field="19" count="0" selected="0"/>
        </references>
      </pivotArea>
    </format>
    <format dxfId="222">
      <pivotArea dataOnly="0" labelOnly="1" fieldPosition="0">
        <references count="7">
          <reference field="7" count="1" selected="0">
            <x v="14"/>
          </reference>
          <reference field="10" count="1" selected="0">
            <x v="135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6"/>
          </reference>
          <reference field="18" count="0" selected="0"/>
          <reference field="19" count="0" selected="0"/>
        </references>
      </pivotArea>
    </format>
    <format dxfId="221">
      <pivotArea dataOnly="0" labelOnly="1" fieldPosition="0">
        <references count="7">
          <reference field="7" count="1" selected="0">
            <x v="14"/>
          </reference>
          <reference field="10" count="1" selected="0">
            <x v="19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"/>
          </reference>
          <reference field="18" count="0" selected="0"/>
          <reference field="19" count="0" selected="0"/>
        </references>
      </pivotArea>
    </format>
    <format dxfId="220">
      <pivotArea dataOnly="0" labelOnly="1" fieldPosition="0">
        <references count="7">
          <reference field="7" count="1" selected="0">
            <x v="14"/>
          </reference>
          <reference field="10" count="1" selected="0">
            <x v="212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5"/>
          </reference>
          <reference field="18" count="0" selected="0"/>
          <reference field="19" count="0" selected="0"/>
        </references>
      </pivotArea>
    </format>
    <format dxfId="219">
      <pivotArea dataOnly="0" labelOnly="1" fieldPosition="0">
        <references count="7">
          <reference field="7" count="1" selected="0">
            <x v="15"/>
          </reference>
          <reference field="10" count="1" selected="0">
            <x v="1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"/>
          </reference>
          <reference field="18" count="0" selected="0"/>
          <reference field="19" count="0" selected="0"/>
        </references>
      </pivotArea>
    </format>
    <format dxfId="218">
      <pivotArea dataOnly="0" labelOnly="1" fieldPosition="0">
        <references count="7">
          <reference field="7" count="1" selected="0">
            <x v="15"/>
          </reference>
          <reference field="10" count="1" selected="0">
            <x v="6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2"/>
          </reference>
          <reference field="18" count="0" selected="0"/>
          <reference field="19" count="0" selected="0"/>
        </references>
      </pivotArea>
    </format>
    <format dxfId="217">
      <pivotArea dataOnly="0" labelOnly="1" fieldPosition="0">
        <references count="7">
          <reference field="7" count="1" selected="0">
            <x v="16"/>
          </reference>
          <reference field="10" count="1" selected="0">
            <x v="23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3"/>
          </reference>
          <reference field="18" count="0" selected="0"/>
          <reference field="19" count="0" selected="0"/>
        </references>
      </pivotArea>
    </format>
    <format dxfId="216">
      <pivotArea dataOnly="0" labelOnly="1" fieldPosition="0">
        <references count="7">
          <reference field="7" count="1" selected="0">
            <x v="17"/>
          </reference>
          <reference field="10" count="1" selected="0">
            <x v="24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0"/>
          </reference>
          <reference field="18" count="0" selected="0"/>
          <reference field="19" count="0" selected="0"/>
        </references>
      </pivotArea>
    </format>
    <format dxfId="215">
      <pivotArea dataOnly="0" labelOnly="1" fieldPosition="0">
        <references count="7">
          <reference field="7" count="1" selected="0">
            <x v="18"/>
          </reference>
          <reference field="10" count="1" selected="0">
            <x v="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3"/>
          </reference>
          <reference field="18" count="0" selected="0"/>
          <reference field="19" count="0" selected="0"/>
        </references>
      </pivotArea>
    </format>
    <format dxfId="214">
      <pivotArea dataOnly="0" labelOnly="1" fieldPosition="0">
        <references count="7">
          <reference field="7" count="1" selected="0">
            <x v="18"/>
          </reference>
          <reference field="10" count="1" selected="0">
            <x v="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7"/>
          </reference>
          <reference field="18" count="0" selected="0"/>
          <reference field="19" count="0" selected="0"/>
        </references>
      </pivotArea>
    </format>
    <format dxfId="213">
      <pivotArea dataOnly="0" labelOnly="1" fieldPosition="0">
        <references count="7">
          <reference field="7" count="1" selected="0">
            <x v="18"/>
          </reference>
          <reference field="10" count="1" selected="0">
            <x v="1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9"/>
          </reference>
          <reference field="18" count="0" selected="0"/>
          <reference field="19" count="0" selected="0"/>
        </references>
      </pivotArea>
    </format>
    <format dxfId="212">
      <pivotArea dataOnly="0" labelOnly="1" fieldPosition="0">
        <references count="7">
          <reference field="7" count="1" selected="0">
            <x v="18"/>
          </reference>
          <reference field="10" count="1" selected="0">
            <x v="1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3"/>
          </reference>
          <reference field="18" count="0" selected="0"/>
          <reference field="19" count="0" selected="0"/>
        </references>
      </pivotArea>
    </format>
    <format dxfId="211">
      <pivotArea dataOnly="0" labelOnly="1" fieldPosition="0">
        <references count="7">
          <reference field="7" count="1" selected="0">
            <x v="18"/>
          </reference>
          <reference field="10" count="1" selected="0">
            <x v="116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32"/>
          </reference>
          <reference field="18" count="0" selected="0"/>
          <reference field="19" count="0" selected="0"/>
        </references>
      </pivotArea>
    </format>
    <format dxfId="210">
      <pivotArea dataOnly="0" labelOnly="1" fieldPosition="0">
        <references count="7">
          <reference field="7" count="1" selected="0">
            <x v="18"/>
          </reference>
          <reference field="10" count="1" selected="0">
            <x v="24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8"/>
          </reference>
          <reference field="18" count="0" selected="0"/>
          <reference field="19" count="0" selected="0"/>
        </references>
      </pivotArea>
    </format>
    <format dxfId="209">
      <pivotArea dataOnly="0" labelOnly="1" fieldPosition="0">
        <references count="7">
          <reference field="7" count="1" selected="0">
            <x v="19"/>
          </reference>
          <reference field="10" count="1" selected="0">
            <x v="18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4"/>
          </reference>
          <reference field="18" count="0" selected="0"/>
          <reference field="19" count="0" selected="0"/>
        </references>
      </pivotArea>
    </format>
    <format dxfId="208">
      <pivotArea dataOnly="0" labelOnly="1" fieldPosition="0">
        <references count="7">
          <reference field="7" count="1" selected="0">
            <x v="19"/>
          </reference>
          <reference field="10" count="1" selected="0">
            <x v="18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4"/>
          </reference>
          <reference field="18" count="0" selected="0"/>
          <reference field="19" count="0" selected="0"/>
        </references>
      </pivotArea>
    </format>
    <format dxfId="207">
      <pivotArea dataOnly="0" labelOnly="1" fieldPosition="0">
        <references count="7">
          <reference field="7" count="1" selected="0">
            <x v="20"/>
          </reference>
          <reference field="10" count="1" selected="0">
            <x v="186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"/>
          </reference>
          <reference field="18" count="0" selected="0"/>
          <reference field="19" count="0" selected="0"/>
        </references>
      </pivotArea>
    </format>
    <format dxfId="206">
      <pivotArea dataOnly="0" labelOnly="1" fieldPosition="0">
        <references count="7">
          <reference field="7" count="1" selected="0">
            <x v="20"/>
          </reference>
          <reference field="10" count="1" selected="0">
            <x v="21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30"/>
          </reference>
          <reference field="18" count="0" selected="0"/>
          <reference field="19" count="0" selected="0"/>
        </references>
      </pivotArea>
    </format>
    <format dxfId="205">
      <pivotArea dataOnly="0" labelOnly="1" fieldPosition="0">
        <references count="7">
          <reference field="7" count="1" selected="0">
            <x v="21"/>
          </reference>
          <reference field="10" count="1" selected="0">
            <x v="18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31"/>
          </reference>
          <reference field="18" count="0" selected="0"/>
          <reference field="19" count="0" selected="0"/>
        </references>
      </pivotArea>
    </format>
    <format dxfId="204">
      <pivotArea dataOnly="0" labelOnly="1" fieldPosition="0">
        <references count="7">
          <reference field="7" count="1" selected="0">
            <x v="21"/>
          </reference>
          <reference field="10" count="1" selected="0">
            <x v="18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7"/>
          </reference>
          <reference field="18" count="0" selected="0"/>
          <reference field="19" count="0" selected="0"/>
        </references>
      </pivotArea>
    </format>
    <format dxfId="203">
      <pivotArea dataOnly="0" labelOnly="1" fieldPosition="0">
        <references count="7">
          <reference field="7" count="1" selected="0">
            <x v="22"/>
          </reference>
          <reference field="10" count="1" selected="0">
            <x v="1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32"/>
          </reference>
          <reference field="18" count="0" selected="0"/>
          <reference field="19" count="0" selected="0"/>
        </references>
      </pivotArea>
    </format>
    <format dxfId="202">
      <pivotArea dataOnly="0" labelOnly="1" fieldPosition="0">
        <references count="7">
          <reference field="7" count="1" selected="0">
            <x v="22"/>
          </reference>
          <reference field="10" count="1" selected="0">
            <x v="64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26"/>
          </reference>
          <reference field="18" count="0" selected="0"/>
          <reference field="19" count="0" selected="0"/>
        </references>
      </pivotArea>
    </format>
    <format dxfId="201">
      <pivotArea dataOnly="0" labelOnly="1" fieldPosition="0">
        <references count="7">
          <reference field="7" count="1" selected="0">
            <x v="22"/>
          </reference>
          <reference field="10" count="1" selected="0">
            <x v="13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0"/>
          </reference>
          <reference field="18" count="0" selected="0"/>
          <reference field="19" count="0" selected="0"/>
        </references>
      </pivotArea>
    </format>
    <format dxfId="200">
      <pivotArea dataOnly="0" labelOnly="1" fieldPosition="0">
        <references count="7">
          <reference field="7" count="1" selected="0">
            <x v="22"/>
          </reference>
          <reference field="10" count="1" selected="0">
            <x v="18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35"/>
          </reference>
          <reference field="18" count="0" selected="0"/>
          <reference field="19" count="0" selected="0"/>
        </references>
      </pivotArea>
    </format>
    <format dxfId="199">
      <pivotArea dataOnly="0" labelOnly="1" fieldPosition="0">
        <references count="7">
          <reference field="7" count="1" selected="0">
            <x v="23"/>
          </reference>
          <reference field="10" count="1" selected="0">
            <x v="11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5"/>
          </reference>
          <reference field="18" count="0" selected="0"/>
          <reference field="19" count="0" selected="0"/>
        </references>
      </pivotArea>
    </format>
    <format dxfId="198">
      <pivotArea dataOnly="0" labelOnly="1" fieldPosition="0">
        <references count="7">
          <reference field="7" count="1" selected="0">
            <x v="24"/>
          </reference>
          <reference field="10" count="1" selected="0">
            <x v="79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90"/>
          </reference>
          <reference field="18" count="0" selected="0"/>
          <reference field="19" count="0" selected="0"/>
        </references>
      </pivotArea>
    </format>
    <format dxfId="197">
      <pivotArea dataOnly="0" labelOnly="1" fieldPosition="0">
        <references count="7">
          <reference field="7" count="1" selected="0">
            <x v="24"/>
          </reference>
          <reference field="10" count="1" selected="0">
            <x v="190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6"/>
          </reference>
          <reference field="18" count="0" selected="0"/>
          <reference field="19" count="0" selected="0"/>
        </references>
      </pivotArea>
    </format>
    <format dxfId="196">
      <pivotArea dataOnly="0" labelOnly="1" fieldPosition="0">
        <references count="7">
          <reference field="7" count="1" selected="0">
            <x v="24"/>
          </reference>
          <reference field="10" count="1" selected="0">
            <x v="198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195">
      <pivotArea dataOnly="0" labelOnly="1" fieldPosition="0">
        <references count="7">
          <reference field="7" count="1" selected="0">
            <x v="25"/>
          </reference>
          <reference field="10" count="1" selected="0">
            <x v="56"/>
          </reference>
          <reference field="11" count="1" selected="0">
            <x v="1"/>
          </reference>
          <reference field="13" count="1" selected="0">
            <x v="9"/>
          </reference>
          <reference field="17" count="1">
            <x v="83"/>
          </reference>
          <reference field="18" count="0" selected="0"/>
          <reference field="19" count="0" selected="0"/>
        </references>
      </pivotArea>
    </format>
    <format dxfId="194">
      <pivotArea dataOnly="0" labelOnly="1" fieldPosition="0">
        <references count="7">
          <reference field="7" count="1" selected="0">
            <x v="25"/>
          </reference>
          <reference field="10" count="1" selected="0">
            <x v="9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84"/>
          </reference>
          <reference field="18" count="0" selected="0"/>
          <reference field="19" count="0" selected="0"/>
        </references>
      </pivotArea>
    </format>
    <format dxfId="193">
      <pivotArea dataOnly="0" labelOnly="1" fieldPosition="0">
        <references count="7">
          <reference field="7" count="1" selected="0">
            <x v="25"/>
          </reference>
          <reference field="10" count="1" selected="0">
            <x v="195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38"/>
          </reference>
          <reference field="18" count="0" selected="0"/>
          <reference field="19" count="0" selected="0"/>
        </references>
      </pivotArea>
    </format>
    <format dxfId="192">
      <pivotArea dataOnly="0" labelOnly="1" fieldPosition="0">
        <references count="7">
          <reference field="7" count="1" selected="0">
            <x v="26"/>
          </reference>
          <reference field="10" count="1" selected="0">
            <x v="196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191">
      <pivotArea dataOnly="0" labelOnly="1" fieldPosition="0">
        <references count="7">
          <reference field="7" count="1" selected="0">
            <x v="26"/>
          </reference>
          <reference field="10" count="1" selected="0">
            <x v="197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190">
      <pivotArea dataOnly="0" labelOnly="1" fieldPosition="0">
        <references count="7">
          <reference field="7" count="1" selected="0">
            <x v="27"/>
          </reference>
          <reference field="10" count="1" selected="0">
            <x v="136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31"/>
          </reference>
          <reference field="18" count="0" selected="0"/>
          <reference field="19" count="0" selected="0"/>
        </references>
      </pivotArea>
    </format>
    <format dxfId="189">
      <pivotArea dataOnly="0" labelOnly="1" fieldPosition="0">
        <references count="7">
          <reference field="7" count="1" selected="0">
            <x v="27"/>
          </reference>
          <reference field="10" count="1" selected="0">
            <x v="233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17"/>
          </reference>
          <reference field="18" count="0" selected="0"/>
          <reference field="19" count="0" selected="0"/>
        </references>
      </pivotArea>
    </format>
    <format dxfId="188">
      <pivotArea dataOnly="0" labelOnly="1" fieldPosition="0">
        <references count="7">
          <reference field="7" count="1" selected="0">
            <x v="28"/>
          </reference>
          <reference field="10" count="1" selected="0">
            <x v="8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9"/>
          </reference>
          <reference field="18" count="0" selected="0"/>
          <reference field="19" count="0" selected="0"/>
        </references>
      </pivotArea>
    </format>
    <format dxfId="187">
      <pivotArea dataOnly="0" labelOnly="1" fieldPosition="0">
        <references count="7">
          <reference field="7" count="1" selected="0">
            <x v="28"/>
          </reference>
          <reference field="10" count="1" selected="0">
            <x v="8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40"/>
          </reference>
          <reference field="18" count="0" selected="0"/>
          <reference field="19" count="0" selected="0"/>
        </references>
      </pivotArea>
    </format>
    <format dxfId="186">
      <pivotArea dataOnly="0" labelOnly="1" fieldPosition="0">
        <references count="7">
          <reference field="7" count="1" selected="0">
            <x v="28"/>
          </reference>
          <reference field="10" count="1" selected="0">
            <x v="12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0"/>
          </reference>
          <reference field="18" count="0" selected="0"/>
          <reference field="19" count="0" selected="0"/>
        </references>
      </pivotArea>
    </format>
    <format dxfId="185">
      <pivotArea dataOnly="0" labelOnly="1" fieldPosition="0">
        <references count="7">
          <reference field="7" count="1" selected="0">
            <x v="28"/>
          </reference>
          <reference field="10" count="1" selected="0">
            <x v="12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2"/>
          </reference>
          <reference field="18" count="0" selected="0"/>
          <reference field="19" count="0" selected="0"/>
        </references>
      </pivotArea>
    </format>
    <format dxfId="184">
      <pivotArea dataOnly="0" labelOnly="1" fieldPosition="0">
        <references count="7">
          <reference field="7" count="1" selected="0">
            <x v="28"/>
          </reference>
          <reference field="10" count="1" selected="0">
            <x v="147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1"/>
          </reference>
          <reference field="18" count="0" selected="0"/>
          <reference field="19" count="0" selected="0"/>
        </references>
      </pivotArea>
    </format>
    <format dxfId="183">
      <pivotArea dataOnly="0" labelOnly="1" fieldPosition="0">
        <references count="7">
          <reference field="7" count="1" selected="0">
            <x v="28"/>
          </reference>
          <reference field="10" count="1" selected="0">
            <x v="148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2"/>
          </reference>
          <reference field="18" count="0" selected="0"/>
          <reference field="19" count="0" selected="0"/>
        </references>
      </pivotArea>
    </format>
    <format dxfId="182">
      <pivotArea dataOnly="0" labelOnly="1" fieldPosition="0">
        <references count="7">
          <reference field="7" count="1" selected="0">
            <x v="28"/>
          </reference>
          <reference field="10" count="1" selected="0">
            <x v="163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181">
      <pivotArea dataOnly="0" labelOnly="1" fieldPosition="0">
        <references count="7">
          <reference field="7" count="1" selected="0">
            <x v="28"/>
          </reference>
          <reference field="10" count="1" selected="0">
            <x v="164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180">
      <pivotArea dataOnly="0" labelOnly="1" fieldPosition="0">
        <references count="7">
          <reference field="7" count="1" selected="0">
            <x v="28"/>
          </reference>
          <reference field="10" count="1" selected="0">
            <x v="165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179">
      <pivotArea dataOnly="0" labelOnly="1" fieldPosition="0">
        <references count="7">
          <reference field="7" count="1" selected="0">
            <x v="28"/>
          </reference>
          <reference field="10" count="1" selected="0">
            <x v="166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178">
      <pivotArea dataOnly="0" labelOnly="1" fieldPosition="0">
        <references count="7">
          <reference field="7" count="1" selected="0">
            <x v="28"/>
          </reference>
          <reference field="10" count="1" selected="0">
            <x v="20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74"/>
          </reference>
          <reference field="18" count="0" selected="0"/>
          <reference field="19" count="0" selected="0"/>
        </references>
      </pivotArea>
    </format>
    <format dxfId="177">
      <pivotArea dataOnly="0" labelOnly="1" fieldPosition="0">
        <references count="7">
          <reference field="7" count="1" selected="0">
            <x v="28"/>
          </reference>
          <reference field="10" count="1" selected="0">
            <x v="20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3"/>
          </reference>
          <reference field="18" count="0" selected="0"/>
          <reference field="19" count="0" selected="0"/>
        </references>
      </pivotArea>
    </format>
    <format dxfId="176">
      <pivotArea dataOnly="0" labelOnly="1" fieldPosition="0">
        <references count="7">
          <reference field="7" count="1" selected="0">
            <x v="29"/>
          </reference>
          <reference field="10" count="1" selected="0">
            <x v="7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4"/>
          </reference>
          <reference field="18" count="0" selected="0"/>
          <reference field="19" count="0" selected="0"/>
        </references>
      </pivotArea>
    </format>
    <format dxfId="175">
      <pivotArea dataOnly="0" labelOnly="1" fieldPosition="0">
        <references count="7">
          <reference field="7" count="1" selected="0">
            <x v="29"/>
          </reference>
          <reference field="10" count="1" selected="0">
            <x v="10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88"/>
          </reference>
          <reference field="18" count="0" selected="0"/>
          <reference field="19" count="0" selected="0"/>
        </references>
      </pivotArea>
    </format>
    <format dxfId="174">
      <pivotArea dataOnly="0" labelOnly="1" fieldPosition="0">
        <references count="7">
          <reference field="7" count="1" selected="0">
            <x v="29"/>
          </reference>
          <reference field="10" count="1" selected="0">
            <x v="10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5"/>
          </reference>
          <reference field="18" count="0" selected="0"/>
          <reference field="19" count="0" selected="0"/>
        </references>
      </pivotArea>
    </format>
    <format dxfId="173">
      <pivotArea dataOnly="0" labelOnly="1" fieldPosition="0">
        <references count="7">
          <reference field="7" count="1" selected="0">
            <x v="29"/>
          </reference>
          <reference field="10" count="1" selected="0">
            <x v="10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0"/>
          </reference>
          <reference field="18" count="0" selected="0"/>
          <reference field="19" count="0" selected="0"/>
        </references>
      </pivotArea>
    </format>
    <format dxfId="172">
      <pivotArea dataOnly="0" labelOnly="1" fieldPosition="0">
        <references count="7">
          <reference field="7" count="1" selected="0">
            <x v="29"/>
          </reference>
          <reference field="10" count="1" selected="0">
            <x v="106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9"/>
          </reference>
          <reference field="18" count="0" selected="0"/>
          <reference field="19" count="0" selected="0"/>
        </references>
      </pivotArea>
    </format>
    <format dxfId="171">
      <pivotArea dataOnly="0" labelOnly="1" fieldPosition="0">
        <references count="7">
          <reference field="7" count="1" selected="0">
            <x v="29"/>
          </reference>
          <reference field="10" count="1" selected="0">
            <x v="10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4"/>
          </reference>
          <reference field="18" count="0" selected="0"/>
          <reference field="19" count="0" selected="0"/>
        </references>
      </pivotArea>
    </format>
    <format dxfId="170">
      <pivotArea dataOnly="0" labelOnly="1" fieldPosition="0">
        <references count="7">
          <reference field="7" count="1" selected="0">
            <x v="29"/>
          </reference>
          <reference field="10" count="1" selected="0">
            <x v="11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26"/>
          </reference>
          <reference field="18" count="0" selected="0"/>
          <reference field="19" count="0" selected="0"/>
        </references>
      </pivotArea>
    </format>
    <format dxfId="169">
      <pivotArea dataOnly="0" labelOnly="1" fieldPosition="0">
        <references count="7">
          <reference field="7" count="1" selected="0">
            <x v="29"/>
          </reference>
          <reference field="10" count="1" selected="0">
            <x v="150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52"/>
          </reference>
          <reference field="18" count="0" selected="0"/>
          <reference field="19" count="0" selected="0"/>
        </references>
      </pivotArea>
    </format>
    <format dxfId="168">
      <pivotArea dataOnly="0" labelOnly="1" fieldPosition="0">
        <references count="7">
          <reference field="7" count="1" selected="0">
            <x v="29"/>
          </reference>
          <reference field="10" count="1" selected="0">
            <x v="170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52"/>
          </reference>
          <reference field="18" count="0" selected="0"/>
          <reference field="19" count="0" selected="0"/>
        </references>
      </pivotArea>
    </format>
    <format dxfId="167">
      <pivotArea dataOnly="0" labelOnly="1" fieldPosition="0">
        <references count="7">
          <reference field="7" count="1" selected="0">
            <x v="29"/>
          </reference>
          <reference field="10" count="1" selected="0">
            <x v="173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4"/>
          </reference>
          <reference field="18" count="0" selected="0"/>
          <reference field="19" count="0" selected="0"/>
        </references>
      </pivotArea>
    </format>
    <format dxfId="166">
      <pivotArea dataOnly="0" labelOnly="1" fieldPosition="0">
        <references count="7">
          <reference field="7" count="1" selected="0">
            <x v="29"/>
          </reference>
          <reference field="10" count="1" selected="0">
            <x v="175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35"/>
          </reference>
          <reference field="18" count="0" selected="0"/>
          <reference field="19" count="0" selected="0"/>
        </references>
      </pivotArea>
    </format>
    <format dxfId="165">
      <pivotArea dataOnly="0" labelOnly="1" fieldPosition="0">
        <references count="7">
          <reference field="7" count="1" selected="0">
            <x v="29"/>
          </reference>
          <reference field="10" count="1" selected="0">
            <x v="176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4"/>
          </reference>
          <reference field="18" count="0" selected="0"/>
          <reference field="19" count="0" selected="0"/>
        </references>
      </pivotArea>
    </format>
    <format dxfId="164">
      <pivotArea dataOnly="0" labelOnly="1" fieldPosition="0">
        <references count="7">
          <reference field="7" count="1" selected="0">
            <x v="30"/>
          </reference>
          <reference field="10" count="1" selected="0">
            <x v="7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5"/>
          </reference>
          <reference field="18" count="0" selected="0"/>
          <reference field="19" count="0" selected="0"/>
        </references>
      </pivotArea>
    </format>
    <format dxfId="163">
      <pivotArea dataOnly="0" labelOnly="1" fieldPosition="0">
        <references count="7">
          <reference field="7" count="1" selected="0">
            <x v="30"/>
          </reference>
          <reference field="10" count="1" selected="0">
            <x v="7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6"/>
          </reference>
          <reference field="18" count="0" selected="0"/>
          <reference field="19" count="0" selected="0"/>
        </references>
      </pivotArea>
    </format>
    <format dxfId="162">
      <pivotArea dataOnly="0" labelOnly="1" fieldPosition="0">
        <references count="7">
          <reference field="7" count="1" selected="0">
            <x v="30"/>
          </reference>
          <reference field="10" count="1" selected="0">
            <x v="10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2"/>
          </reference>
          <reference field="18" count="0" selected="0"/>
          <reference field="19" count="0" selected="0"/>
        </references>
      </pivotArea>
    </format>
    <format dxfId="161">
      <pivotArea dataOnly="0" labelOnly="1" fieldPosition="0">
        <references count="7">
          <reference field="7" count="1" selected="0">
            <x v="30"/>
          </reference>
          <reference field="10" count="1" selected="0">
            <x v="13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46"/>
          </reference>
          <reference field="18" count="0" selected="0"/>
          <reference field="19" count="0" selected="0"/>
        </references>
      </pivotArea>
    </format>
    <format dxfId="160">
      <pivotArea dataOnly="0" labelOnly="1" fieldPosition="0">
        <references count="7">
          <reference field="7" count="1" selected="0">
            <x v="31"/>
          </reference>
          <reference field="10" count="1" selected="0">
            <x v="18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148"/>
          </reference>
          <reference field="18" count="0" selected="0"/>
          <reference field="19" count="0" selected="0"/>
        </references>
      </pivotArea>
    </format>
    <format dxfId="159">
      <pivotArea dataOnly="0" labelOnly="1" fieldPosition="0">
        <references count="7">
          <reference field="7" count="1" selected="0">
            <x v="31"/>
          </reference>
          <reference field="10" count="1" selected="0">
            <x v="80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124"/>
          </reference>
          <reference field="18" count="0" selected="0"/>
          <reference field="19" count="0" selected="0"/>
        </references>
      </pivotArea>
    </format>
    <format dxfId="158">
      <pivotArea dataOnly="0" labelOnly="1" fieldPosition="0">
        <references count="7">
          <reference field="7" count="1" selected="0">
            <x v="31"/>
          </reference>
          <reference field="10" count="1" selected="0">
            <x v="121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145"/>
          </reference>
          <reference field="18" count="0" selected="0"/>
          <reference field="19" count="0" selected="0"/>
        </references>
      </pivotArea>
    </format>
    <format dxfId="157">
      <pivotArea dataOnly="0" labelOnly="1" fieldPosition="0">
        <references count="7">
          <reference field="7" count="1" selected="0">
            <x v="32"/>
          </reference>
          <reference field="10" count="1" selected="0">
            <x v="142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6"/>
          </reference>
          <reference field="18" count="0" selected="0"/>
          <reference field="19" count="0" selected="0"/>
        </references>
      </pivotArea>
    </format>
    <format dxfId="156">
      <pivotArea dataOnly="0" labelOnly="1" fieldPosition="0">
        <references count="7">
          <reference field="7" count="1" selected="0">
            <x v="33"/>
          </reference>
          <reference field="10" count="1" selected="0">
            <x v="26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24"/>
          </reference>
          <reference field="18" count="0" selected="0"/>
          <reference field="19" count="0" selected="0"/>
        </references>
      </pivotArea>
    </format>
    <format dxfId="155">
      <pivotArea dataOnly="0" labelOnly="1" fieldPosition="0">
        <references count="7">
          <reference field="7" count="1" selected="0">
            <x v="33"/>
          </reference>
          <reference field="10" count="1" selected="0">
            <x v="27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20"/>
          </reference>
          <reference field="18" count="0" selected="0"/>
          <reference field="19" count="0" selected="0"/>
        </references>
      </pivotArea>
    </format>
    <format dxfId="154">
      <pivotArea dataOnly="0" labelOnly="1" fieldPosition="0">
        <references count="7">
          <reference field="7" count="1" selected="0">
            <x v="33"/>
          </reference>
          <reference field="10" count="1" selected="0">
            <x v="28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39"/>
          </reference>
          <reference field="18" count="0" selected="0"/>
          <reference field="19" count="0" selected="0"/>
        </references>
      </pivotArea>
    </format>
    <format dxfId="153">
      <pivotArea dataOnly="0" labelOnly="1" fieldPosition="0">
        <references count="7">
          <reference field="7" count="1" selected="0">
            <x v="33"/>
          </reference>
          <reference field="10" count="1" selected="0">
            <x v="3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6"/>
          </reference>
          <reference field="18" count="0" selected="0"/>
          <reference field="19" count="0" selected="0"/>
        </references>
      </pivotArea>
    </format>
    <format dxfId="152">
      <pivotArea dataOnly="0" labelOnly="1" fieldPosition="0">
        <references count="7">
          <reference field="7" count="1" selected="0">
            <x v="33"/>
          </reference>
          <reference field="10" count="1" selected="0">
            <x v="36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8"/>
          </reference>
          <reference field="18" count="0" selected="0"/>
          <reference field="19" count="0" selected="0"/>
        </references>
      </pivotArea>
    </format>
    <format dxfId="151">
      <pivotArea dataOnly="0" labelOnly="1" fieldPosition="0">
        <references count="7">
          <reference field="7" count="1" selected="0">
            <x v="33"/>
          </reference>
          <reference field="10" count="1" selected="0">
            <x v="3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"/>
          </reference>
          <reference field="18" count="0" selected="0"/>
          <reference field="19" count="0" selected="0"/>
        </references>
      </pivotArea>
    </format>
    <format dxfId="150">
      <pivotArea dataOnly="0" labelOnly="1" fieldPosition="0">
        <references count="7">
          <reference field="7" count="1" selected="0">
            <x v="33"/>
          </reference>
          <reference field="10" count="1" selected="0">
            <x v="151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39"/>
          </reference>
          <reference field="18" count="0" selected="0"/>
          <reference field="19" count="0" selected="0"/>
        </references>
      </pivotArea>
    </format>
    <format dxfId="149">
      <pivotArea dataOnly="0" labelOnly="1" fieldPosition="0">
        <references count="7">
          <reference field="7" count="1" selected="0">
            <x v="33"/>
          </reference>
          <reference field="10" count="1" selected="0">
            <x v="159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8"/>
          </reference>
          <reference field="18" count="0" selected="0"/>
          <reference field="19" count="0" selected="0"/>
        </references>
      </pivotArea>
    </format>
    <format dxfId="148">
      <pivotArea dataOnly="0" labelOnly="1" fieldPosition="0">
        <references count="7">
          <reference field="7" count="1" selected="0">
            <x v="33"/>
          </reference>
          <reference field="10" count="1" selected="0">
            <x v="161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32"/>
          </reference>
          <reference field="18" count="0" selected="0"/>
          <reference field="19" count="0" selected="0"/>
        </references>
      </pivotArea>
    </format>
    <format dxfId="147">
      <pivotArea dataOnly="0" labelOnly="1" fieldPosition="0">
        <references count="7">
          <reference field="7" count="1" selected="0">
            <x v="33"/>
          </reference>
          <reference field="10" count="1" selected="0">
            <x v="215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2"/>
          </reference>
          <reference field="18" count="0" selected="0"/>
          <reference field="19" count="0" selected="0"/>
        </references>
      </pivotArea>
    </format>
    <format dxfId="146">
      <pivotArea dataOnly="0" labelOnly="1" fieldPosition="0">
        <references count="7">
          <reference field="7" count="1" selected="0">
            <x v="33"/>
          </reference>
          <reference field="10" count="1" selected="0">
            <x v="216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4"/>
          </reference>
          <reference field="18" count="0" selected="0"/>
          <reference field="19" count="0" selected="0"/>
        </references>
      </pivotArea>
    </format>
    <format dxfId="145">
      <pivotArea dataOnly="0" labelOnly="1" fieldPosition="0">
        <references count="7">
          <reference field="7" count="1" selected="0">
            <x v="33"/>
          </reference>
          <reference field="10" count="1" selected="0">
            <x v="217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13"/>
          </reference>
          <reference field="18" count="0" selected="0"/>
          <reference field="19" count="0" selected="0"/>
        </references>
      </pivotArea>
    </format>
    <format dxfId="144">
      <pivotArea dataOnly="0" labelOnly="1" fieldPosition="0">
        <references count="7">
          <reference field="7" count="1" selected="0">
            <x v="33"/>
          </reference>
          <reference field="10" count="1" selected="0">
            <x v="222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22"/>
          </reference>
          <reference field="18" count="0" selected="0"/>
          <reference field="19" count="0" selected="0"/>
        </references>
      </pivotArea>
    </format>
    <format dxfId="143">
      <pivotArea dataOnly="0" labelOnly="1" fieldPosition="0">
        <references count="7">
          <reference field="7" count="1" selected="0">
            <x v="33"/>
          </reference>
          <reference field="10" count="1" selected="0">
            <x v="223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31"/>
          </reference>
          <reference field="18" count="0" selected="0"/>
          <reference field="19" count="0" selected="0"/>
        </references>
      </pivotArea>
    </format>
    <format dxfId="142">
      <pivotArea dataOnly="0" labelOnly="1" fieldPosition="0">
        <references count="7">
          <reference field="7" count="1" selected="0">
            <x v="33"/>
          </reference>
          <reference field="10" count="1" selected="0">
            <x v="229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13"/>
          </reference>
          <reference field="18" count="0" selected="0"/>
          <reference field="19" count="0" selected="0"/>
        </references>
      </pivotArea>
    </format>
    <format dxfId="141">
      <pivotArea dataOnly="0" labelOnly="1" fieldPosition="0">
        <references count="7">
          <reference field="7" count="1" selected="0">
            <x v="33"/>
          </reference>
          <reference field="10" count="1" selected="0">
            <x v="230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22"/>
          </reference>
          <reference field="18" count="0" selected="0"/>
          <reference field="19" count="0" selected="0"/>
        </references>
      </pivotArea>
    </format>
    <format dxfId="140">
      <pivotArea dataOnly="0" labelOnly="1" fieldPosition="0">
        <references count="7">
          <reference field="7" count="1" selected="0">
            <x v="33"/>
          </reference>
          <reference field="10" count="1" selected="0">
            <x v="232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4"/>
          </reference>
          <reference field="18" count="0" selected="0"/>
          <reference field="19" count="0" selected="0"/>
        </references>
      </pivotArea>
    </format>
    <format dxfId="139">
      <pivotArea dataOnly="0" labelOnly="1" fieldPosition="0">
        <references count="7">
          <reference field="7" count="1" selected="0">
            <x v="33"/>
          </reference>
          <reference field="10" count="1" selected="0">
            <x v="24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0"/>
          </reference>
          <reference field="18" count="0" selected="0"/>
          <reference field="19" count="0" selected="0"/>
        </references>
      </pivotArea>
    </format>
    <format dxfId="138">
      <pivotArea dataOnly="0" labelOnly="1" fieldPosition="0">
        <references count="7">
          <reference field="7" count="1" selected="0">
            <x v="34"/>
          </reference>
          <reference field="10" count="1" selected="0">
            <x v="155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0"/>
          </reference>
          <reference field="18" count="0" selected="0"/>
          <reference field="19" count="0" selected="0"/>
        </references>
      </pivotArea>
    </format>
    <format dxfId="137">
      <pivotArea dataOnly="0" labelOnly="1" fieldPosition="0">
        <references count="7">
          <reference field="7" count="1" selected="0">
            <x v="34"/>
          </reference>
          <reference field="10" count="1" selected="0">
            <x v="210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60"/>
          </reference>
          <reference field="18" count="0" selected="0"/>
          <reference field="19" count="0" selected="0"/>
        </references>
      </pivotArea>
    </format>
    <format dxfId="136">
      <pivotArea dataOnly="0" labelOnly="1" fieldPosition="0">
        <references count="7">
          <reference field="7" count="1" selected="0">
            <x v="35"/>
          </reference>
          <reference field="10" count="1" selected="0">
            <x v="171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44"/>
          </reference>
          <reference field="18" count="0" selected="0"/>
          <reference field="19" count="0" selected="0"/>
        </references>
      </pivotArea>
    </format>
    <format dxfId="135">
      <pivotArea dataOnly="0" labelOnly="1" fieldPosition="0">
        <references count="7">
          <reference field="7" count="1" selected="0">
            <x v="35"/>
          </reference>
          <reference field="10" count="1" selected="0">
            <x v="172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9"/>
          </reference>
          <reference field="18" count="0" selected="0"/>
          <reference field="19" count="0" selected="0"/>
        </references>
      </pivotArea>
    </format>
    <format dxfId="134">
      <pivotArea dataOnly="0" labelOnly="1" fieldPosition="0">
        <references count="7">
          <reference field="7" count="1" selected="0">
            <x v="35"/>
          </reference>
          <reference field="10" count="1" selected="0">
            <x v="174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3"/>
          </reference>
          <reference field="18" count="0" selected="0"/>
          <reference field="19" count="0" selected="0"/>
        </references>
      </pivotArea>
    </format>
    <format dxfId="133">
      <pivotArea dataOnly="0" labelOnly="1" fieldPosition="0">
        <references count="7">
          <reference field="7" count="1" selected="0">
            <x v="35"/>
          </reference>
          <reference field="10" count="1" selected="0">
            <x v="191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56"/>
          </reference>
          <reference field="18" count="0" selected="0"/>
          <reference field="19" count="0" selected="0"/>
        </references>
      </pivotArea>
    </format>
    <format dxfId="132">
      <pivotArea dataOnly="0" labelOnly="1" fieldPosition="0">
        <references count="7">
          <reference field="7" count="1" selected="0">
            <x v="35"/>
          </reference>
          <reference field="10" count="1" selected="0">
            <x v="192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3"/>
          </reference>
          <reference field="18" count="0" selected="0"/>
          <reference field="19" count="0" selected="0"/>
        </references>
      </pivotArea>
    </format>
    <format dxfId="131">
      <pivotArea dataOnly="0" labelOnly="1" fieldPosition="0">
        <references count="7">
          <reference field="7" count="1" selected="0">
            <x v="35"/>
          </reference>
          <reference field="10" count="1" selected="0">
            <x v="193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0"/>
          </reference>
          <reference field="18" count="0" selected="0"/>
          <reference field="19" count="0" selected="0"/>
        </references>
      </pivotArea>
    </format>
    <format dxfId="130">
      <pivotArea dataOnly="0" labelOnly="1" fieldPosition="0">
        <references count="7">
          <reference field="7" count="1" selected="0">
            <x v="35"/>
          </reference>
          <reference field="10" count="1" selected="0">
            <x v="194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5"/>
          </reference>
          <reference field="18" count="0" selected="0"/>
          <reference field="19" count="0" selected="0"/>
        </references>
      </pivotArea>
    </format>
    <format dxfId="129">
      <pivotArea dataOnly="0" labelOnly="1" fieldPosition="0">
        <references count="7">
          <reference field="7" count="1" selected="0">
            <x v="35"/>
          </reference>
          <reference field="10" count="1" selected="0">
            <x v="211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9"/>
          </reference>
          <reference field="18" count="0" selected="0"/>
          <reference field="19" count="0" selected="0"/>
        </references>
      </pivotArea>
    </format>
    <format dxfId="128">
      <pivotArea dataOnly="0" labelOnly="1" fieldPosition="0">
        <references count="7">
          <reference field="7" count="1" selected="0">
            <x v="36"/>
          </reference>
          <reference field="10" count="1" selected="0">
            <x v="22"/>
          </reference>
          <reference field="11" count="1" selected="0">
            <x v="0"/>
          </reference>
          <reference field="13" count="1" selected="0">
            <x v="2"/>
          </reference>
          <reference field="17" count="1">
            <x v="28"/>
          </reference>
          <reference field="18" count="0" selected="0"/>
          <reference field="19" count="0" selected="0"/>
        </references>
      </pivotArea>
    </format>
    <format dxfId="127">
      <pivotArea dataOnly="0" labelOnly="1" fieldPosition="0">
        <references count="7">
          <reference field="7" count="1" selected="0">
            <x v="36"/>
          </reference>
          <reference field="10" count="1" selected="0">
            <x v="23"/>
          </reference>
          <reference field="11" count="1" selected="0">
            <x v="0"/>
          </reference>
          <reference field="13" count="1" selected="0">
            <x v="2"/>
          </reference>
          <reference field="17" count="1">
            <x v="23"/>
          </reference>
          <reference field="18" count="0" selected="0"/>
          <reference field="19" count="0" selected="0"/>
        </references>
      </pivotArea>
    </format>
    <format dxfId="126">
      <pivotArea dataOnly="0" labelOnly="1" fieldPosition="0">
        <references count="7">
          <reference field="7" count="1" selected="0">
            <x v="36"/>
          </reference>
          <reference field="10" count="1" selected="0">
            <x v="24"/>
          </reference>
          <reference field="11" count="1" selected="0">
            <x v="0"/>
          </reference>
          <reference field="13" count="1" selected="0">
            <x v="2"/>
          </reference>
          <reference field="17" count="1">
            <x v="27"/>
          </reference>
          <reference field="18" count="0" selected="0"/>
          <reference field="19" count="0" selected="0"/>
        </references>
      </pivotArea>
    </format>
    <format dxfId="125">
      <pivotArea dataOnly="0" labelOnly="1" fieldPosition="0">
        <references count="7">
          <reference field="7" count="1" selected="0">
            <x v="36"/>
          </reference>
          <reference field="10" count="1" selected="0">
            <x v="138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52"/>
          </reference>
          <reference field="18" count="0" selected="0"/>
          <reference field="19" count="0" selected="0"/>
        </references>
      </pivotArea>
    </format>
    <format dxfId="124">
      <pivotArea dataOnly="0" labelOnly="1" fieldPosition="0">
        <references count="7">
          <reference field="7" count="1" selected="0">
            <x v="36"/>
          </reference>
          <reference field="10" count="1" selected="0">
            <x v="139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62"/>
          </reference>
          <reference field="18" count="0" selected="0"/>
          <reference field="19" count="0" selected="0"/>
        </references>
      </pivotArea>
    </format>
    <format dxfId="123">
      <pivotArea dataOnly="0" labelOnly="1" fieldPosition="0">
        <references count="7">
          <reference field="7" count="1" selected="0">
            <x v="36"/>
          </reference>
          <reference field="10" count="1" selected="0">
            <x v="140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57"/>
          </reference>
          <reference field="18" count="0" selected="0"/>
          <reference field="19" count="0" selected="0"/>
        </references>
      </pivotArea>
    </format>
    <format dxfId="122">
      <pivotArea dataOnly="0" labelOnly="1" fieldPosition="0">
        <references count="7">
          <reference field="7" count="1" selected="0">
            <x v="36"/>
          </reference>
          <reference field="10" count="1" selected="0">
            <x v="141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8"/>
          </reference>
          <reference field="18" count="0" selected="0"/>
          <reference field="19" count="0" selected="0"/>
        </references>
      </pivotArea>
    </format>
    <format dxfId="121">
      <pivotArea dataOnly="0" labelOnly="1" fieldPosition="0">
        <references count="7">
          <reference field="7" count="1" selected="0">
            <x v="36"/>
          </reference>
          <reference field="10" count="1" selected="0">
            <x v="143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61"/>
          </reference>
          <reference field="18" count="0" selected="0"/>
          <reference field="19" count="0" selected="0"/>
        </references>
      </pivotArea>
    </format>
    <format dxfId="120">
      <pivotArea dataOnly="0" labelOnly="1" fieldPosition="0">
        <references count="7">
          <reference field="7" count="1" selected="0">
            <x v="36"/>
          </reference>
          <reference field="10" count="1" selected="0">
            <x v="152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8"/>
          </reference>
          <reference field="18" count="0" selected="0"/>
          <reference field="19" count="0" selected="0"/>
        </references>
      </pivotArea>
    </format>
    <format dxfId="119">
      <pivotArea dataOnly="0" labelOnly="1" fieldPosition="0">
        <references count="7">
          <reference field="7" count="1" selected="0">
            <x v="36"/>
          </reference>
          <reference field="10" count="1" selected="0">
            <x v="153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57"/>
          </reference>
          <reference field="18" count="0" selected="0"/>
          <reference field="19" count="0" selected="0"/>
        </references>
      </pivotArea>
    </format>
    <format dxfId="118">
      <pivotArea dataOnly="0" labelOnly="1" fieldPosition="0">
        <references count="7">
          <reference field="7" count="1" selected="0">
            <x v="36"/>
          </reference>
          <reference field="10" count="1" selected="0">
            <x v="154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6"/>
          </reference>
          <reference field="18" count="0" selected="0"/>
          <reference field="19" count="0" selected="0"/>
        </references>
      </pivotArea>
    </format>
    <format dxfId="117">
      <pivotArea dataOnly="0" labelOnly="1" fieldPosition="0">
        <references count="7">
          <reference field="7" count="1" selected="0">
            <x v="36"/>
          </reference>
          <reference field="10" count="1" selected="0">
            <x v="160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116">
      <pivotArea dataOnly="0" labelOnly="1" fieldPosition="0">
        <references count="7">
          <reference field="7" count="1" selected="0">
            <x v="36"/>
          </reference>
          <reference field="10" count="1" selected="0">
            <x v="162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9"/>
          </reference>
          <reference field="18" count="0" selected="0"/>
          <reference field="19" count="0" selected="0"/>
        </references>
      </pivotArea>
    </format>
    <format dxfId="115">
      <pivotArea dataOnly="0" labelOnly="1" fieldPosition="0">
        <references count="7">
          <reference field="7" count="1" selected="0">
            <x v="36"/>
          </reference>
          <reference field="10" count="1" selected="0">
            <x v="207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66"/>
          </reference>
          <reference field="18" count="0" selected="0"/>
          <reference field="19" count="0" selected="0"/>
        </references>
      </pivotArea>
    </format>
    <format dxfId="114">
      <pivotArea dataOnly="0" labelOnly="1" fieldPosition="0">
        <references count="7">
          <reference field="7" count="1" selected="0">
            <x v="36"/>
          </reference>
          <reference field="10" count="1" selected="0">
            <x v="219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1"/>
          </reference>
          <reference field="18" count="0" selected="0"/>
          <reference field="19" count="0" selected="0"/>
        </references>
      </pivotArea>
    </format>
    <format dxfId="113">
      <pivotArea dataOnly="0" labelOnly="1" fieldPosition="0">
        <references count="7">
          <reference field="7" count="1" selected="0">
            <x v="36"/>
          </reference>
          <reference field="10" count="1" selected="0">
            <x v="220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34"/>
          </reference>
          <reference field="18" count="0" selected="0"/>
          <reference field="19" count="0" selected="0"/>
        </references>
      </pivotArea>
    </format>
    <format dxfId="112">
      <pivotArea dataOnly="0" labelOnly="1" fieldPosition="0">
        <references count="7">
          <reference field="7" count="1" selected="0">
            <x v="37"/>
          </reference>
          <reference field="10" count="1" selected="0">
            <x v="23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8"/>
          </reference>
          <reference field="18" count="0" selected="0"/>
          <reference field="19" count="0" selected="0"/>
        </references>
      </pivotArea>
    </format>
    <format dxfId="111">
      <pivotArea dataOnly="0" labelOnly="1" fieldPosition="0">
        <references count="7">
          <reference field="7" count="1" selected="0">
            <x v="37"/>
          </reference>
          <reference field="10" count="1" selected="0">
            <x v="236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1"/>
          </reference>
          <reference field="18" count="0" selected="0"/>
          <reference field="19" count="0" selected="0"/>
        </references>
      </pivotArea>
    </format>
    <format dxfId="110">
      <pivotArea dataOnly="0" labelOnly="1" fieldPosition="0">
        <references count="7">
          <reference field="7" count="1" selected="0">
            <x v="37"/>
          </reference>
          <reference field="10" count="1" selected="0">
            <x v="23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1"/>
          </reference>
          <reference field="18" count="0" selected="0"/>
          <reference field="19" count="0" selected="0"/>
        </references>
      </pivotArea>
    </format>
    <format dxfId="109">
      <pivotArea dataOnly="0" labelOnly="1" fieldPosition="0">
        <references count="7">
          <reference field="7" count="1" selected="0">
            <x v="37"/>
          </reference>
          <reference field="10" count="1" selected="0">
            <x v="239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68"/>
          </reference>
          <reference field="18" count="0" selected="0"/>
          <reference field="19" count="0" selected="0"/>
        </references>
      </pivotArea>
    </format>
    <format dxfId="108">
      <pivotArea dataOnly="0" labelOnly="1" fieldPosition="0">
        <references count="7">
          <reference field="7" count="1" selected="0">
            <x v="38"/>
          </reference>
          <reference field="10" count="1" selected="0">
            <x v="38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14"/>
          </reference>
          <reference field="18" count="0" selected="0"/>
          <reference field="19" count="0" selected="0"/>
        </references>
      </pivotArea>
    </format>
    <format dxfId="107">
      <pivotArea dataOnly="0" labelOnly="1" fieldPosition="0">
        <references count="7">
          <reference field="7" count="1" selected="0">
            <x v="38"/>
          </reference>
          <reference field="10" count="1" selected="0">
            <x v="8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7"/>
          </reference>
          <reference field="18" count="0" selected="0"/>
          <reference field="19" count="0" selected="0"/>
        </references>
      </pivotArea>
    </format>
    <format dxfId="106">
      <pivotArea dataOnly="0" labelOnly="1" fieldPosition="0">
        <references count="7">
          <reference field="7" count="1" selected="0">
            <x v="38"/>
          </reference>
          <reference field="10" count="1" selected="0">
            <x v="126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0"/>
          </reference>
          <reference field="18" count="0" selected="0"/>
          <reference field="19" count="0" selected="0"/>
        </references>
      </pivotArea>
    </format>
    <format dxfId="105">
      <pivotArea dataOnly="0" labelOnly="1" fieldPosition="0">
        <references count="7">
          <reference field="7" count="1" selected="0">
            <x v="39"/>
          </reference>
          <reference field="10" count="1" selected="0">
            <x v="2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44"/>
          </reference>
          <reference field="18" count="0" selected="0"/>
          <reference field="19" count="0" selected="0"/>
        </references>
      </pivotArea>
    </format>
    <format dxfId="104">
      <pivotArea dataOnly="0" labelOnly="1" fieldPosition="0">
        <references count="7">
          <reference field="7" count="1" selected="0">
            <x v="39"/>
          </reference>
          <reference field="10" count="1" selected="0">
            <x v="2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6"/>
          </reference>
          <reference field="18" count="0" selected="0"/>
          <reference field="19" count="0" selected="0"/>
        </references>
      </pivotArea>
    </format>
    <format dxfId="103">
      <pivotArea dataOnly="0" labelOnly="1" fieldPosition="0">
        <references count="7">
          <reference field="7" count="1" selected="0">
            <x v="39"/>
          </reference>
          <reference field="10" count="1" selected="0">
            <x v="5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1"/>
          </reference>
          <reference field="18" count="0" selected="0"/>
          <reference field="19" count="0" selected="0"/>
        </references>
      </pivotArea>
    </format>
    <format dxfId="102">
      <pivotArea dataOnly="0" labelOnly="1" fieldPosition="0">
        <references count="7">
          <reference field="7" count="1" selected="0">
            <x v="39"/>
          </reference>
          <reference field="10" count="1" selected="0">
            <x v="5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8"/>
          </reference>
          <reference field="18" count="0" selected="0"/>
          <reference field="19" count="0" selected="0"/>
        </references>
      </pivotArea>
    </format>
    <format dxfId="101">
      <pivotArea dataOnly="0" labelOnly="1" fieldPosition="0">
        <references count="7">
          <reference field="7" count="1" selected="0">
            <x v="39"/>
          </reference>
          <reference field="10" count="1" selected="0">
            <x v="8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5"/>
          </reference>
          <reference field="18" count="0" selected="0"/>
          <reference field="19" count="0" selected="0"/>
        </references>
      </pivotArea>
    </format>
    <format dxfId="100">
      <pivotArea dataOnly="0" labelOnly="1" fieldPosition="0">
        <references count="7">
          <reference field="7" count="1" selected="0">
            <x v="40"/>
          </reference>
          <reference field="10" count="1" selected="0">
            <x v="1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59"/>
          </reference>
          <reference field="18" count="0" selected="0"/>
          <reference field="19" count="0" selected="0"/>
        </references>
      </pivotArea>
    </format>
    <format dxfId="99">
      <pivotArea dataOnly="0" labelOnly="1" fieldPosition="0">
        <references count="7">
          <reference field="7" count="1" selected="0">
            <x v="40"/>
          </reference>
          <reference field="10" count="1" selected="0">
            <x v="3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37"/>
          </reference>
          <reference field="18" count="0" selected="0"/>
          <reference field="19" count="0" selected="0"/>
        </references>
      </pivotArea>
    </format>
    <format dxfId="98">
      <pivotArea dataOnly="0" labelOnly="1" fieldPosition="0">
        <references count="7">
          <reference field="7" count="1" selected="0">
            <x v="40"/>
          </reference>
          <reference field="10" count="1" selected="0">
            <x v="44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81"/>
          </reference>
          <reference field="18" count="0" selected="0"/>
          <reference field="19" count="0" selected="0"/>
        </references>
      </pivotArea>
    </format>
    <format dxfId="97">
      <pivotArea dataOnly="0" labelOnly="1" fieldPosition="0">
        <references count="7">
          <reference field="7" count="1" selected="0">
            <x v="40"/>
          </reference>
          <reference field="10" count="1" selected="0">
            <x v="4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7"/>
          </reference>
          <reference field="18" count="0" selected="0"/>
          <reference field="19" count="0" selected="0"/>
        </references>
      </pivotArea>
    </format>
    <format dxfId="96">
      <pivotArea dataOnly="0" labelOnly="1" fieldPosition="0">
        <references count="7">
          <reference field="7" count="1" selected="0">
            <x v="40"/>
          </reference>
          <reference field="10" count="1" selected="0">
            <x v="177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7"/>
          </reference>
          <reference field="18" count="0" selected="0"/>
          <reference field="19" count="0" selected="0"/>
        </references>
      </pivotArea>
    </format>
    <format dxfId="95">
      <pivotArea dataOnly="0" labelOnly="1" fieldPosition="0">
        <references count="7">
          <reference field="7" count="1" selected="0">
            <x v="40"/>
          </reference>
          <reference field="10" count="1" selected="0">
            <x v="221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17"/>
          </reference>
          <reference field="18" count="0" selected="0"/>
          <reference field="19" count="0" selected="0"/>
        </references>
      </pivotArea>
    </format>
    <format dxfId="94">
      <pivotArea dataOnly="0" labelOnly="1" fieldPosition="0">
        <references count="7">
          <reference field="7" count="1" selected="0">
            <x v="40"/>
          </reference>
          <reference field="10" count="1" selected="0">
            <x v="244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67"/>
          </reference>
          <reference field="18" count="0" selected="0"/>
          <reference field="19" count="0" selected="0"/>
        </references>
      </pivotArea>
    </format>
    <format dxfId="93">
      <pivotArea dataOnly="0" labelOnly="1" fieldPosition="0">
        <references count="7">
          <reference field="7" count="1" selected="0">
            <x v="41"/>
          </reference>
          <reference field="10" count="1" selected="0">
            <x v="167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7"/>
          </reference>
          <reference field="18" count="0" selected="0"/>
          <reference field="19" count="0" selected="0"/>
        </references>
      </pivotArea>
    </format>
    <format dxfId="92">
      <pivotArea dataOnly="0" labelOnly="1" fieldPosition="0">
        <references count="7">
          <reference field="7" count="1" selected="0">
            <x v="41"/>
          </reference>
          <reference field="10" count="1" selected="0">
            <x v="168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0"/>
          </reference>
          <reference field="18" count="0" selected="0"/>
          <reference field="19" count="0" selected="0"/>
        </references>
      </pivotArea>
    </format>
    <format dxfId="91">
      <pivotArea dataOnly="0" labelOnly="1" fieldPosition="0">
        <references count="7">
          <reference field="7" count="1" selected="0">
            <x v="41"/>
          </reference>
          <reference field="10" count="1" selected="0">
            <x v="169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1"/>
          </reference>
          <reference field="18" count="0" selected="0"/>
          <reference field="19" count="0" selected="0"/>
        </references>
      </pivotArea>
    </format>
    <format dxfId="90">
      <pivotArea dataOnly="0" labelOnly="1" fieldPosition="0">
        <references count="7">
          <reference field="7" count="1" selected="0">
            <x v="41"/>
          </reference>
          <reference field="10" count="1" selected="0">
            <x v="178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43"/>
          </reference>
          <reference field="18" count="0" selected="0"/>
          <reference field="19" count="0" selected="0"/>
        </references>
      </pivotArea>
    </format>
    <format dxfId="89">
      <pivotArea dataOnly="0" labelOnly="1" fieldPosition="0">
        <references count="7">
          <reference field="7" count="1" selected="0">
            <x v="42"/>
          </reference>
          <reference field="10" count="1" selected="0">
            <x v="76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45"/>
          </reference>
          <reference field="18" count="0" selected="0"/>
          <reference field="19" count="0" selected="0"/>
        </references>
      </pivotArea>
    </format>
    <format dxfId="88">
      <pivotArea dataOnly="0" labelOnly="1" fieldPosition="0">
        <references count="7">
          <reference field="7" count="1" selected="0">
            <x v="42"/>
          </reference>
          <reference field="10" count="1" selected="0">
            <x v="92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122"/>
          </reference>
          <reference field="18" count="0" selected="0"/>
          <reference field="19" count="0" selected="0"/>
        </references>
      </pivotArea>
    </format>
    <format dxfId="87">
      <pivotArea dataOnly="0" labelOnly="1" fieldPosition="0">
        <references count="7">
          <reference field="7" count="1" selected="0">
            <x v="42"/>
          </reference>
          <reference field="10" count="1" selected="0">
            <x v="94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0"/>
          </reference>
          <reference field="18" count="0" selected="0"/>
          <reference field="19" count="0" selected="0"/>
        </references>
      </pivotArea>
    </format>
    <format dxfId="86">
      <pivotArea dataOnly="0" labelOnly="1" fieldPosition="0">
        <references count="7">
          <reference field="7" count="1" selected="0">
            <x v="42"/>
          </reference>
          <reference field="10" count="1" selected="0">
            <x v="10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3"/>
          </reference>
          <reference field="18" count="0" selected="0"/>
          <reference field="19" count="0" selected="0"/>
        </references>
      </pivotArea>
    </format>
    <format dxfId="85">
      <pivotArea dataOnly="0" labelOnly="1" fieldPosition="0">
        <references count="7">
          <reference field="7" count="1" selected="0">
            <x v="42"/>
          </reference>
          <reference field="10" count="1" selected="0">
            <x v="10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43"/>
          </reference>
          <reference field="18" count="0" selected="0"/>
          <reference field="19" count="0" selected="0"/>
        </references>
      </pivotArea>
    </format>
    <format dxfId="84">
      <pivotArea dataOnly="0" labelOnly="1" fieldPosition="0">
        <references count="7">
          <reference field="7" count="1" selected="0">
            <x v="42"/>
          </reference>
          <reference field="10" count="1" selected="0">
            <x v="11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47"/>
          </reference>
          <reference field="18" count="0" selected="0"/>
          <reference field="19" count="0" selected="0"/>
        </references>
      </pivotArea>
    </format>
    <format dxfId="83">
      <pivotArea dataOnly="0" labelOnly="1" fieldPosition="0">
        <references count="7">
          <reference field="7" count="1" selected="0">
            <x v="42"/>
          </reference>
          <reference field="10" count="1" selected="0">
            <x v="117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29"/>
          </reference>
          <reference field="18" count="0" selected="0"/>
          <reference field="19" count="0" selected="0"/>
        </references>
      </pivotArea>
    </format>
    <format dxfId="82">
      <pivotArea dataOnly="0" labelOnly="1" fieldPosition="0">
        <references count="7">
          <reference field="7" count="1" selected="0">
            <x v="42"/>
          </reference>
          <reference field="10" count="1" selected="0">
            <x v="12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5"/>
          </reference>
          <reference field="18" count="0" selected="0"/>
          <reference field="19" count="0" selected="0"/>
        </references>
      </pivotArea>
    </format>
    <format dxfId="81">
      <pivotArea dataOnly="0" labelOnly="1" fieldPosition="0">
        <references count="7">
          <reference field="7" count="1" selected="0">
            <x v="42"/>
          </reference>
          <reference field="10" count="1" selected="0">
            <x v="12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49"/>
          </reference>
          <reference field="18" count="0" selected="0"/>
          <reference field="19" count="0" selected="0"/>
        </references>
      </pivotArea>
    </format>
    <format dxfId="80">
      <pivotArea dataOnly="0" labelOnly="1" fieldPosition="0">
        <references count="7">
          <reference field="7" count="1" selected="0">
            <x v="42"/>
          </reference>
          <reference field="10" count="1" selected="0">
            <x v="13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4"/>
          </reference>
          <reference field="18" count="0" selected="0"/>
          <reference field="19" count="0" selected="0"/>
        </references>
      </pivotArea>
    </format>
    <format dxfId="79">
      <pivotArea dataOnly="0" labelOnly="1" fieldPosition="0">
        <references count="7">
          <reference field="7" count="1" selected="0">
            <x v="42"/>
          </reference>
          <reference field="10" count="1" selected="0">
            <x v="157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55"/>
          </reference>
          <reference field="18" count="0" selected="0"/>
          <reference field="19" count="0" selected="0"/>
        </references>
      </pivotArea>
    </format>
    <format dxfId="78">
      <pivotArea dataOnly="0" labelOnly="1" fieldPosition="0">
        <references count="7">
          <reference field="7" count="1" selected="0">
            <x v="42"/>
          </reference>
          <reference field="10" count="1" selected="0">
            <x v="179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42"/>
          </reference>
          <reference field="18" count="0" selected="0"/>
          <reference field="19" count="0" selected="0"/>
        </references>
      </pivotArea>
    </format>
    <format dxfId="77">
      <pivotArea dataOnly="0" labelOnly="1" fieldPosition="0">
        <references count="7">
          <reference field="7" count="1" selected="0">
            <x v="43"/>
          </reference>
          <reference field="10" count="1" selected="0">
            <x v="6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5"/>
          </reference>
          <reference field="18" count="0" selected="0"/>
          <reference field="19" count="0" selected="0"/>
        </references>
      </pivotArea>
    </format>
    <format dxfId="76">
      <pivotArea dataOnly="0" labelOnly="1" fieldPosition="0">
        <references count="7">
          <reference field="7" count="1" selected="0">
            <x v="43"/>
          </reference>
          <reference field="10" count="1" selected="0">
            <x v="90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142"/>
          </reference>
          <reference field="18" count="0" selected="0"/>
          <reference field="19" count="0" selected="0"/>
        </references>
      </pivotArea>
    </format>
    <format dxfId="75">
      <pivotArea dataOnly="0" labelOnly="1" fieldPosition="0">
        <references count="7">
          <reference field="7" count="1" selected="0">
            <x v="43"/>
          </reference>
          <reference field="10" count="1" selected="0">
            <x v="114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132"/>
          </reference>
          <reference field="18" count="0" selected="0"/>
          <reference field="19" count="0" selected="0"/>
        </references>
      </pivotArea>
    </format>
    <format dxfId="74">
      <pivotArea dataOnly="0" labelOnly="1" fieldPosition="0">
        <references count="7">
          <reference field="7" count="1" selected="0">
            <x v="43"/>
          </reference>
          <reference field="10" count="1" selected="0">
            <x v="123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127"/>
          </reference>
          <reference field="18" count="0" selected="0"/>
          <reference field="19" count="0" selected="0"/>
        </references>
      </pivotArea>
    </format>
    <format dxfId="73">
      <pivotArea dataOnly="0" labelOnly="1" fieldPosition="0">
        <references count="7">
          <reference field="7" count="1" selected="0">
            <x v="43"/>
          </reference>
          <reference field="10" count="1" selected="0">
            <x v="146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53"/>
          </reference>
          <reference field="18" count="0" selected="0"/>
          <reference field="19" count="0" selected="0"/>
        </references>
      </pivotArea>
    </format>
    <format dxfId="72">
      <pivotArea dataOnly="0" labelOnly="1" fieldPosition="0">
        <references count="7">
          <reference field="7" count="1" selected="0">
            <x v="43"/>
          </reference>
          <reference field="10" count="1" selected="0">
            <x v="202"/>
          </reference>
          <reference field="11" count="1" selected="0">
            <x v="1"/>
          </reference>
          <reference field="13" count="1" selected="0">
            <x v="3"/>
          </reference>
          <reference field="17" count="1">
            <x v="121"/>
          </reference>
          <reference field="18" count="0" selected="0"/>
          <reference field="19" count="0" selected="0"/>
        </references>
      </pivotArea>
    </format>
    <format dxfId="71">
      <pivotArea dataOnly="0" labelOnly="1" fieldPosition="0">
        <references count="7">
          <reference field="7" count="1" selected="0">
            <x v="43"/>
          </reference>
          <reference field="10" count="1" selected="0">
            <x v="224"/>
          </reference>
          <reference field="11" count="1" selected="0">
            <x v="1"/>
          </reference>
          <reference field="13" count="1" selected="0">
            <x v="9"/>
          </reference>
          <reference field="17" count="1">
            <x v="25"/>
          </reference>
          <reference field="18" count="0" selected="0"/>
          <reference field="19" count="0" selected="0"/>
        </references>
      </pivotArea>
    </format>
    <format dxfId="70">
      <pivotArea dataOnly="0" labelOnly="1" fieldPosition="0">
        <references count="7">
          <reference field="7" count="1" selected="0">
            <x v="43"/>
          </reference>
          <reference field="10" count="1" selected="0">
            <x v="225"/>
          </reference>
          <reference field="11" count="1" selected="0">
            <x v="1"/>
          </reference>
          <reference field="13" count="1" selected="0">
            <x v="9"/>
          </reference>
          <reference field="17" count="1">
            <x v="5"/>
          </reference>
          <reference field="18" count="0" selected="0"/>
          <reference field="19" count="0" selected="0"/>
        </references>
      </pivotArea>
    </format>
    <format dxfId="69">
      <pivotArea dataOnly="0" labelOnly="1" fieldPosition="0">
        <references count="7">
          <reference field="7" count="1" selected="0">
            <x v="44"/>
          </reference>
          <reference field="10" count="1" selected="0">
            <x v="158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26"/>
          </reference>
          <reference field="18" count="0" selected="0"/>
          <reference field="19" count="0" selected="0"/>
        </references>
      </pivotArea>
    </format>
    <format dxfId="68">
      <pivotArea dataOnly="0" labelOnly="1" fieldPosition="0">
        <references count="7">
          <reference field="7" count="1" selected="0">
            <x v="45"/>
          </reference>
          <reference field="10" count="1" selected="0">
            <x v="75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45"/>
          </reference>
          <reference field="18" count="0" selected="0"/>
          <reference field="19" count="0" selected="0"/>
        </references>
      </pivotArea>
    </format>
    <format dxfId="67">
      <pivotArea dataOnly="0" labelOnly="1" fieldPosition="0">
        <references count="7">
          <reference field="7" count="1" selected="0">
            <x v="45"/>
          </reference>
          <reference field="10" count="1" selected="0">
            <x v="111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49"/>
          </reference>
          <reference field="18" count="0" selected="0"/>
          <reference field="19" count="0" selected="0"/>
        </references>
      </pivotArea>
    </format>
    <format dxfId="66">
      <pivotArea dataOnly="0" labelOnly="1" fieldPosition="0">
        <references count="7">
          <reference field="7" count="1" selected="0">
            <x v="45"/>
          </reference>
          <reference field="10" count="1" selected="0">
            <x v="112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79"/>
          </reference>
          <reference field="18" count="0" selected="0"/>
          <reference field="19" count="0" selected="0"/>
        </references>
      </pivotArea>
    </format>
    <format dxfId="65">
      <pivotArea dataOnly="0" labelOnly="1" fieldPosition="0">
        <references count="7">
          <reference field="7" count="1" selected="0">
            <x v="45"/>
          </reference>
          <reference field="10" count="1" selected="0">
            <x v="11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8"/>
          </reference>
          <reference field="18" count="0" selected="0"/>
          <reference field="19" count="0" selected="0"/>
        </references>
      </pivotArea>
    </format>
    <format dxfId="64">
      <pivotArea dataOnly="0" labelOnly="1" fieldPosition="0">
        <references count="7">
          <reference field="7" count="1" selected="0">
            <x v="45"/>
          </reference>
          <reference field="10" count="1" selected="0">
            <x v="125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22"/>
          </reference>
          <reference field="18" count="0" selected="0"/>
          <reference field="19" count="0" selected="0"/>
        </references>
      </pivotArea>
    </format>
    <format dxfId="63">
      <pivotArea dataOnly="0" labelOnly="1" fieldPosition="0">
        <references count="7">
          <reference field="7" count="1" selected="0">
            <x v="46"/>
          </reference>
          <reference field="10" count="1" selected="0">
            <x v="6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62">
      <pivotArea dataOnly="0" labelOnly="1" fieldPosition="0">
        <references count="7">
          <reference field="7" count="1" selected="0">
            <x v="46"/>
          </reference>
          <reference field="10" count="1" selected="0">
            <x v="8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96"/>
          </reference>
          <reference field="18" count="0" selected="0"/>
          <reference field="19" count="0" selected="0"/>
        </references>
      </pivotArea>
    </format>
    <format dxfId="61">
      <pivotArea dataOnly="0" labelOnly="1" fieldPosition="0">
        <references count="7">
          <reference field="7" count="1" selected="0">
            <x v="47"/>
          </reference>
          <reference field="10" count="1" selected="0">
            <x v="86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60">
      <pivotArea dataOnly="0" labelOnly="1" fieldPosition="0">
        <references count="7">
          <reference field="7" count="1" selected="0">
            <x v="47"/>
          </reference>
          <reference field="10" count="1" selected="0">
            <x v="95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59">
      <pivotArea dataOnly="0" labelOnly="1" fieldPosition="0">
        <references count="7">
          <reference field="7" count="1" selected="0">
            <x v="47"/>
          </reference>
          <reference field="10" count="1" selected="0">
            <x v="96"/>
          </reference>
          <reference field="11" count="1" selected="0">
            <x v="0"/>
          </reference>
          <reference field="13" count="1" selected="0">
            <x v="0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58">
      <pivotArea dataOnly="0" labelOnly="1" fieldPosition="0">
        <references count="7">
          <reference field="7" count="1" selected="0">
            <x v="48"/>
          </reference>
          <reference field="10" count="1" selected="0">
            <x v="15"/>
          </reference>
          <reference field="11" count="1" selected="0">
            <x v="1"/>
          </reference>
          <reference field="13" count="1" selected="0">
            <x v="8"/>
          </reference>
          <reference field="17" count="1">
            <x v="131"/>
          </reference>
          <reference field="18" count="0" selected="0"/>
          <reference field="19" count="0" selected="0"/>
        </references>
      </pivotArea>
    </format>
    <format dxfId="57">
      <pivotArea dataOnly="0" labelOnly="1" fieldPosition="0">
        <references count="7">
          <reference field="7" count="1" selected="0">
            <x v="48"/>
          </reference>
          <reference field="10" count="1" selected="0">
            <x v="65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2"/>
          </reference>
          <reference field="18" count="0" selected="0"/>
          <reference field="19" count="0" selected="0"/>
        </references>
      </pivotArea>
    </format>
    <format dxfId="56">
      <pivotArea dataOnly="0" labelOnly="1" fieldPosition="0">
        <references count="7">
          <reference field="7" count="1" selected="0">
            <x v="48"/>
          </reference>
          <reference field="10" count="1" selected="0">
            <x v="66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"/>
          </reference>
          <reference field="18" count="0" selected="0"/>
          <reference field="19" count="0" selected="0"/>
        </references>
      </pivotArea>
    </format>
    <format dxfId="55">
      <pivotArea dataOnly="0" labelOnly="1" fieldPosition="0">
        <references count="7">
          <reference field="7" count="1" selected="0">
            <x v="48"/>
          </reference>
          <reference field="10" count="1" selected="0">
            <x v="7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8"/>
          </reference>
          <reference field="18" count="0" selected="0"/>
          <reference field="19" count="0" selected="0"/>
        </references>
      </pivotArea>
    </format>
    <format dxfId="54">
      <pivotArea dataOnly="0" labelOnly="1" fieldPosition="0">
        <references count="7">
          <reference field="7" count="1" selected="0">
            <x v="48"/>
          </reference>
          <reference field="10" count="1" selected="0">
            <x v="231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71"/>
          </reference>
          <reference field="18" count="0" selected="0"/>
          <reference field="19" count="0" selected="0"/>
        </references>
      </pivotArea>
    </format>
    <format dxfId="53">
      <pivotArea dataOnly="0" labelOnly="1" fieldPosition="0">
        <references count="7">
          <reference field="7" count="1" selected="0">
            <x v="49"/>
          </reference>
          <reference field="10" count="1" selected="0">
            <x v="42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76"/>
          </reference>
          <reference field="18" count="0" selected="0"/>
          <reference field="19" count="0" selected="0"/>
        </references>
      </pivotArea>
    </format>
    <format dxfId="52">
      <pivotArea dataOnly="0" labelOnly="1" fieldPosition="0">
        <references count="7">
          <reference field="7" count="1" selected="0">
            <x v="49"/>
          </reference>
          <reference field="10" count="1" selected="0">
            <x v="43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37"/>
          </reference>
          <reference field="18" count="0" selected="0"/>
          <reference field="19" count="0" selected="0"/>
        </references>
      </pivotArea>
    </format>
    <format dxfId="51">
      <pivotArea dataOnly="0" labelOnly="1" fieldPosition="0">
        <references count="7">
          <reference field="7" count="1" selected="0">
            <x v="50"/>
          </reference>
          <reference field="10" count="1" selected="0">
            <x v="16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109"/>
          </reference>
          <reference field="18" count="0" selected="0"/>
          <reference field="19" count="0" selected="0"/>
        </references>
      </pivotArea>
    </format>
    <format dxfId="50">
      <pivotArea dataOnly="0" labelOnly="1" fieldPosition="0">
        <references count="7">
          <reference field="7" count="1" selected="0">
            <x v="50"/>
          </reference>
          <reference field="10" count="1" selected="0">
            <x v="17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73"/>
          </reference>
          <reference field="18" count="0" selected="0"/>
          <reference field="19" count="0" selected="0"/>
        </references>
      </pivotArea>
    </format>
    <format dxfId="49">
      <pivotArea dataOnly="0" labelOnly="1" fieldPosition="0">
        <references count="7">
          <reference field="7" count="1" selected="0">
            <x v="50"/>
          </reference>
          <reference field="10" count="1" selected="0">
            <x v="226"/>
          </reference>
          <reference field="11" count="1" selected="0">
            <x v="1"/>
          </reference>
          <reference field="13" count="1" selected="0">
            <x v="9"/>
          </reference>
          <reference field="17" count="1">
            <x v="75"/>
          </reference>
          <reference field="18" count="0" selected="0"/>
          <reference field="19" count="0" selected="0"/>
        </references>
      </pivotArea>
    </format>
    <format dxfId="48">
      <pivotArea dataOnly="0" labelOnly="1" fieldPosition="0">
        <references count="7">
          <reference field="7" count="1" selected="0">
            <x v="50"/>
          </reference>
          <reference field="10" count="1" selected="0">
            <x v="227"/>
          </reference>
          <reference field="11" count="1" selected="0">
            <x v="1"/>
          </reference>
          <reference field="13" count="1" selected="0">
            <x v="9"/>
          </reference>
          <reference field="17" count="1">
            <x v="62"/>
          </reference>
          <reference field="18" count="0" selected="0"/>
          <reference field="19" count="0" selected="0"/>
        </references>
      </pivotArea>
    </format>
    <format dxfId="47">
      <pivotArea dataOnly="0" labelOnly="1" fieldPosition="0">
        <references count="7">
          <reference field="7" count="1" selected="0">
            <x v="50"/>
          </reference>
          <reference field="10" count="1" selected="0">
            <x v="24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34"/>
          </reference>
          <reference field="18" count="0" selected="0"/>
          <reference field="19" count="0" selected="0"/>
        </references>
      </pivotArea>
    </format>
    <format dxfId="46">
      <pivotArea dataOnly="0" labelOnly="1" fieldPosition="0">
        <references count="7">
          <reference field="7" count="1" selected="0">
            <x v="50"/>
          </reference>
          <reference field="10" count="1" selected="0">
            <x v="24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02"/>
          </reference>
          <reference field="18" count="0" selected="0"/>
          <reference field="19" count="0" selected="0"/>
        </references>
      </pivotArea>
    </format>
    <format dxfId="45">
      <pivotArea dataOnly="0" labelOnly="1" fieldPosition="0">
        <references count="7">
          <reference field="7" count="1" selected="0">
            <x v="51"/>
          </reference>
          <reference field="10" count="1" selected="0">
            <x v="144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34"/>
          </reference>
          <reference field="18" count="0" selected="0"/>
          <reference field="19" count="0" selected="0"/>
        </references>
      </pivotArea>
    </format>
    <format dxfId="44">
      <pivotArea dataOnly="0" labelOnly="1" fieldPosition="0">
        <references count="7">
          <reference field="7" count="1" selected="0">
            <x v="51"/>
          </reference>
          <reference field="10" count="1" selected="0">
            <x v="145"/>
          </reference>
          <reference field="11" count="1" selected="0">
            <x v="0"/>
          </reference>
          <reference field="13" count="1" selected="0">
            <x v="9"/>
          </reference>
          <reference field="17" count="1">
            <x v="44"/>
          </reference>
          <reference field="18" count="0" selected="0"/>
          <reference field="19" count="0" selected="0"/>
        </references>
      </pivotArea>
    </format>
    <format dxfId="43">
      <pivotArea dataOnly="0" labelOnly="1" fieldPosition="0">
        <references count="7">
          <reference field="7" count="1" selected="0">
            <x v="51"/>
          </reference>
          <reference field="10" count="1" selected="0">
            <x v="228"/>
          </reference>
          <reference field="11" count="1" selected="0">
            <x v="1"/>
          </reference>
          <reference field="13" count="1" selected="0">
            <x v="9"/>
          </reference>
          <reference field="17" count="1">
            <x v="54"/>
          </reference>
          <reference field="18" count="0" selected="0"/>
          <reference field="19" count="0" selected="0"/>
        </references>
      </pivotArea>
    </format>
    <format dxfId="42">
      <pivotArea dataOnly="0" labelOnly="1" fieldPosition="0">
        <references count="7">
          <reference field="7" count="1" selected="0">
            <x v="52"/>
          </reference>
          <reference field="10" count="1" selected="0">
            <x v="13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22"/>
          </reference>
          <reference field="18" count="0" selected="0"/>
          <reference field="19" count="0" selected="0"/>
        </references>
      </pivotArea>
    </format>
    <format dxfId="41">
      <pivotArea dataOnly="0" labelOnly="1" fieldPosition="0">
        <references count="7">
          <reference field="7" count="1" selected="0">
            <x v="53"/>
          </reference>
          <reference field="10" count="1" selected="0">
            <x v="182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21"/>
          </reference>
          <reference field="18" count="0" selected="0"/>
          <reference field="19" count="0" selected="0"/>
        </references>
      </pivotArea>
    </format>
    <format dxfId="40">
      <pivotArea dataOnly="0" labelOnly="1" fieldPosition="0">
        <references count="7">
          <reference field="7" count="1" selected="0">
            <x v="53"/>
          </reference>
          <reference field="10" count="1" selected="0">
            <x v="21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1"/>
          </reference>
          <reference field="18" count="0" selected="0"/>
          <reference field="19" count="0" selected="0"/>
        </references>
      </pivotArea>
    </format>
    <format dxfId="39">
      <pivotArea dataOnly="0" labelOnly="1" fieldPosition="0">
        <references count="7">
          <reference field="7" count="1" selected="0">
            <x v="54"/>
          </reference>
          <reference field="10" count="1" selected="0">
            <x v="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7"/>
          </reference>
          <reference field="18" count="0" selected="0"/>
          <reference field="19" count="0" selected="0"/>
        </references>
      </pivotArea>
    </format>
    <format dxfId="38">
      <pivotArea dataOnly="0" labelOnly="1" fieldPosition="0">
        <references count="7">
          <reference field="7" count="1" selected="0">
            <x v="54"/>
          </reference>
          <reference field="10" count="1" selected="0">
            <x v="8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64"/>
          </reference>
          <reference field="18" count="0" selected="0"/>
          <reference field="19" count="0" selected="0"/>
        </references>
      </pivotArea>
    </format>
    <format dxfId="37">
      <pivotArea dataOnly="0" labelOnly="1" fieldPosition="0">
        <references count="7">
          <reference field="7" count="1" selected="0">
            <x v="54"/>
          </reference>
          <reference field="10" count="1" selected="0">
            <x v="209"/>
          </reference>
          <reference field="11" count="1" selected="0">
            <x v="0"/>
          </reference>
          <reference field="13" count="1" selected="0">
            <x v="8"/>
          </reference>
          <reference field="17" count="1">
            <x v="170"/>
          </reference>
          <reference field="18" count="0" selected="0"/>
          <reference field="19" count="0" selected="0"/>
        </references>
      </pivotArea>
    </format>
    <format dxfId="36">
      <pivotArea dataOnly="0" labelOnly="1" fieldPosition="0">
        <references count="7">
          <reference field="7" count="1" selected="0">
            <x v="55"/>
          </reference>
          <reference field="10" count="1" selected="0">
            <x v="40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12"/>
          </reference>
          <reference field="18" count="0" selected="0"/>
          <reference field="19" count="0" selected="0"/>
        </references>
      </pivotArea>
    </format>
    <format dxfId="35">
      <pivotArea dataOnly="0" labelOnly="1" fieldPosition="0">
        <references count="7">
          <reference field="7" count="1" selected="0">
            <x v="55"/>
          </reference>
          <reference field="10" count="1" selected="0">
            <x v="47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47"/>
          </reference>
          <reference field="18" count="0" selected="0"/>
          <reference field="19" count="0" selected="0"/>
        </references>
      </pivotArea>
    </format>
    <format dxfId="34">
      <pivotArea dataOnly="0" labelOnly="1" fieldPosition="0">
        <references count="7">
          <reference field="7" count="1" selected="0">
            <x v="55"/>
          </reference>
          <reference field="10" count="1" selected="0">
            <x v="7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42"/>
          </reference>
          <reference field="18" count="0" selected="0"/>
          <reference field="19" count="0" selected="0"/>
        </references>
      </pivotArea>
    </format>
    <format dxfId="33">
      <pivotArea dataOnly="0" labelOnly="1" fieldPosition="0">
        <references count="7">
          <reference field="7" count="1" selected="0">
            <x v="56"/>
          </reference>
          <reference field="10" count="1" selected="0">
            <x v="41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12"/>
          </reference>
          <reference field="18" count="0" selected="0"/>
          <reference field="19" count="0" selected="0"/>
        </references>
      </pivotArea>
    </format>
    <format dxfId="32">
      <pivotArea dataOnly="0" labelOnly="1" fieldPosition="0">
        <references count="7">
          <reference field="7" count="1" selected="0">
            <x v="56"/>
          </reference>
          <reference field="10" count="1" selected="0">
            <x v="45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30"/>
          </reference>
          <reference field="18" count="0" selected="0"/>
          <reference field="19" count="0" selected="0"/>
        </references>
      </pivotArea>
    </format>
    <format dxfId="31">
      <pivotArea dataOnly="0" labelOnly="1" fieldPosition="0">
        <references count="7">
          <reference field="7" count="1" selected="0">
            <x v="56"/>
          </reference>
          <reference field="10" count="1" selected="0">
            <x v="46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1"/>
          </reference>
          <reference field="18" count="0" selected="0"/>
          <reference field="19" count="0" selected="0"/>
        </references>
      </pivotArea>
    </format>
    <format dxfId="30">
      <pivotArea dataOnly="0" labelOnly="1" fieldPosition="0">
        <references count="7">
          <reference field="7" count="1" selected="0">
            <x v="56"/>
          </reference>
          <reference field="10" count="1" selected="0">
            <x v="218"/>
          </reference>
          <reference field="11" count="1" selected="0">
            <x v="1"/>
          </reference>
          <reference field="13" count="1" selected="0">
            <x v="0"/>
          </reference>
          <reference field="17" count="1">
            <x v="35"/>
          </reference>
          <reference field="18" count="0" selected="0"/>
          <reference field="19" count="0" selected="0"/>
        </references>
      </pivotArea>
    </format>
    <format dxfId="29">
      <pivotArea dataOnly="0" labelOnly="1" fieldPosition="0">
        <references count="7">
          <reference field="7" count="1" selected="0">
            <x v="57"/>
          </reference>
          <reference field="10" count="1" selected="0">
            <x v="6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8"/>
          </reference>
          <reference field="18" count="0" selected="0"/>
          <reference field="19" count="0" selected="0"/>
        </references>
      </pivotArea>
    </format>
    <format dxfId="28">
      <pivotArea dataOnly="0" labelOnly="1" fieldPosition="0">
        <references count="7">
          <reference field="7" count="1" selected="0">
            <x v="57"/>
          </reference>
          <reference field="10" count="1" selected="0">
            <x v="71"/>
          </reference>
          <reference field="11" count="1" selected="0">
            <x v="1"/>
          </reference>
          <reference field="13" count="1" selected="0">
            <x v="11"/>
          </reference>
          <reference field="17" count="1">
            <x v="37"/>
          </reference>
          <reference field="18" count="0" selected="0"/>
          <reference field="19" count="0" selected="0"/>
        </references>
      </pivotArea>
    </format>
    <format dxfId="27">
      <pivotArea dataOnly="0" labelOnly="1" fieldPosition="0">
        <references count="7">
          <reference field="7" count="1" selected="0">
            <x v="57"/>
          </reference>
          <reference field="10" count="1" selected="0">
            <x v="100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26"/>
          </reference>
          <reference field="18" count="0" selected="0"/>
          <reference field="19" count="0" selected="0"/>
        </references>
      </pivotArea>
    </format>
    <format dxfId="26">
      <pivotArea dataOnly="0" labelOnly="1" fieldPosition="0">
        <references count="7">
          <reference field="7" count="1" selected="0">
            <x v="57"/>
          </reference>
          <reference field="10" count="1" selected="0">
            <x v="20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26"/>
          </reference>
          <reference field="18" count="0" selected="0"/>
          <reference field="19" count="0" selected="0"/>
        </references>
      </pivotArea>
    </format>
    <format dxfId="25">
      <pivotArea dataOnly="0" labelOnly="1" fieldPosition="0">
        <references count="7">
          <reference field="7" count="1" selected="0">
            <x v="58"/>
          </reference>
          <reference field="10" count="1" selected="0">
            <x v="10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13"/>
          </reference>
          <reference field="18" count="0" selected="0"/>
          <reference field="19" count="0" selected="0"/>
        </references>
      </pivotArea>
    </format>
    <format dxfId="24">
      <pivotArea dataOnly="0" labelOnly="1" fieldPosition="0">
        <references count="7">
          <reference field="7" count="1" selected="0">
            <x v="59"/>
          </reference>
          <reference field="10" count="1" selected="0">
            <x v="31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78"/>
          </reference>
          <reference field="18" count="0" selected="0"/>
          <reference field="19" count="0" selected="0"/>
        </references>
      </pivotArea>
    </format>
    <format dxfId="23">
      <pivotArea field="19" type="button" dataOnly="0" labelOnly="1" outline="0" axis="axisRow" fieldPosition="5"/>
    </format>
    <format dxfId="22">
      <pivotArea dataOnly="0" labelOnly="1" fieldPosition="0">
        <references count="6">
          <reference field="7" count="1" selected="0">
            <x v="0"/>
          </reference>
          <reference field="10" count="1" selected="0">
            <x v="51"/>
          </reference>
          <reference field="11" count="1" selected="0">
            <x v="0"/>
          </reference>
          <reference field="13" count="1" selected="0">
            <x v="9"/>
          </reference>
          <reference field="18" count="0" selected="0"/>
          <reference field="19" count="0"/>
        </references>
      </pivotArea>
    </format>
    <format dxfId="21">
      <pivotArea field="19" type="button" dataOnly="0" labelOnly="1" outline="0" axis="axisRow" fieldPosition="5"/>
    </format>
    <format dxfId="20">
      <pivotArea field="17" type="button" dataOnly="0" labelOnly="1" outline="0" axis="axisRow" fieldPosition="6"/>
    </format>
    <format dxfId="19">
      <pivotArea type="all" dataOnly="0" outline="0" fieldPosition="0"/>
    </format>
    <format dxfId="18">
      <pivotArea field="7" type="button" dataOnly="0" labelOnly="1" outline="0" axis="axisRow" fieldPosition="0"/>
    </format>
    <format dxfId="17">
      <pivotArea field="10" type="button" dataOnly="0" labelOnly="1" outline="0" axis="axisRow" fieldPosition="1"/>
    </format>
    <format dxfId="16">
      <pivotArea field="13" type="button" dataOnly="0" labelOnly="1" outline="0" axis="axisRow" fieldPosition="2"/>
    </format>
    <format dxfId="15">
      <pivotArea field="11" type="button" dataOnly="0" labelOnly="1" outline="0" axis="axisRow" fieldPosition="3"/>
    </format>
    <format dxfId="14">
      <pivotArea field="18" type="button" dataOnly="0" labelOnly="1" outline="0" axis="axisRow" fieldPosition="4"/>
    </format>
    <format dxfId="13">
      <pivotArea field="19" type="button" dataOnly="0" labelOnly="1" outline="0" axis="axisRow" fieldPosition="5"/>
    </format>
    <format dxfId="12">
      <pivotArea field="17" type="button" dataOnly="0" labelOnly="1" outline="0" axis="axisRow" fieldPosition="6"/>
    </format>
    <format dxfId="11">
      <pivotArea dataOnly="0" labelOnly="1" fieldPosition="0">
        <references count="1">
          <reference field="7" count="1">
            <x v="11"/>
          </reference>
        </references>
      </pivotArea>
    </format>
    <format dxfId="10">
      <pivotArea dataOnly="0" labelOnly="1" fieldPosition="0">
        <references count="2">
          <reference field="7" count="1" selected="0">
            <x v="11"/>
          </reference>
          <reference field="10" count="4">
            <x v="63"/>
            <x v="84"/>
            <x v="128"/>
            <x v="129"/>
          </reference>
        </references>
      </pivotArea>
    </format>
    <format dxfId="9">
      <pivotArea dataOnly="0" labelOnly="1" fieldPosition="0">
        <references count="3">
          <reference field="7" count="1" selected="0">
            <x v="11"/>
          </reference>
          <reference field="10" count="1" selected="0">
            <x v="63"/>
          </reference>
          <reference field="13" count="1">
            <x v="11"/>
          </reference>
        </references>
      </pivotArea>
    </format>
    <format dxfId="8">
      <pivotArea dataOnly="0" labelOnly="1" fieldPosition="0">
        <references count="4">
          <reference field="7" count="1" selected="0">
            <x v="11"/>
          </reference>
          <reference field="10" count="1" selected="0">
            <x v="63"/>
          </reference>
          <reference field="11" count="1">
            <x v="0"/>
          </reference>
          <reference field="13" count="1" selected="0">
            <x v="11"/>
          </reference>
        </references>
      </pivotArea>
    </format>
    <format dxfId="7">
      <pivotArea dataOnly="0" labelOnly="1" fieldPosition="0">
        <references count="5">
          <reference field="7" count="1" selected="0">
            <x v="11"/>
          </reference>
          <reference field="10" count="1" selected="0">
            <x v="63"/>
          </reference>
          <reference field="11" count="1" selected="0">
            <x v="0"/>
          </reference>
          <reference field="13" count="1" selected="0">
            <x v="11"/>
          </reference>
          <reference field="18" count="0"/>
        </references>
      </pivotArea>
    </format>
    <format dxfId="6">
      <pivotArea dataOnly="0" labelOnly="1" fieldPosition="0">
        <references count="6">
          <reference field="7" count="1" selected="0">
            <x v="11"/>
          </reference>
          <reference field="10" count="1" selected="0">
            <x v="63"/>
          </reference>
          <reference field="11" count="1" selected="0">
            <x v="0"/>
          </reference>
          <reference field="13" count="1" selected="0">
            <x v="11"/>
          </reference>
          <reference field="18" count="0" selected="0"/>
          <reference field="19" count="0"/>
        </references>
      </pivotArea>
    </format>
    <format dxfId="5">
      <pivotArea dataOnly="0" labelOnly="1" fieldPosition="0">
        <references count="7">
          <reference field="7" count="1" selected="0">
            <x v="11"/>
          </reference>
          <reference field="10" count="1" selected="0">
            <x v="63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4"/>
          </reference>
          <reference field="18" count="0" selected="0"/>
          <reference field="19" count="0" selected="0"/>
        </references>
      </pivotArea>
    </format>
    <format dxfId="4">
      <pivotArea dataOnly="0" labelOnly="1" fieldPosition="0">
        <references count="7">
          <reference field="7" count="1" selected="0">
            <x v="11"/>
          </reference>
          <reference field="10" count="1" selected="0">
            <x v="84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39"/>
          </reference>
          <reference field="18" count="0" selected="0"/>
          <reference field="19" count="0" selected="0"/>
        </references>
      </pivotArea>
    </format>
    <format dxfId="3">
      <pivotArea dataOnly="0" labelOnly="1" fieldPosition="0">
        <references count="7">
          <reference field="7" count="1" selected="0">
            <x v="11"/>
          </reference>
          <reference field="10" count="1" selected="0">
            <x v="128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85"/>
          </reference>
          <reference field="18" count="0" selected="0"/>
          <reference field="19" count="0" selected="0"/>
        </references>
      </pivotArea>
    </format>
    <format dxfId="2">
      <pivotArea dataOnly="0" labelOnly="1" fieldPosition="0">
        <references count="7">
          <reference field="7" count="1" selected="0">
            <x v="11"/>
          </reference>
          <reference field="10" count="1" selected="0">
            <x v="129"/>
          </reference>
          <reference field="11" count="1" selected="0">
            <x v="0"/>
          </reference>
          <reference field="13" count="1" selected="0">
            <x v="11"/>
          </reference>
          <reference field="17" count="1">
            <x v="150"/>
          </reference>
          <reference field="18" count="0" selected="0"/>
          <reference field="19" count="0" selected="0"/>
        </references>
      </pivotArea>
    </format>
    <format dxfId="1">
      <pivotArea field="13" type="button" dataOnly="0" labelOnly="1" outline="0" axis="axisRow" fieldPosition="2"/>
    </format>
    <format dxfId="0">
      <pivotArea dataOnly="0" labelOnly="1" fieldPosition="0">
        <references count="3">
          <reference field="7" count="1" selected="0">
            <x v="49"/>
          </reference>
          <reference field="10" count="1" selected="0">
            <x v="42"/>
          </reference>
          <reference field="13" count="1">
            <x v="9"/>
          </reference>
        </references>
      </pivotArea>
    </format>
  </formats>
  <pivotTableStyleInfo name="PivotStyleLight18" showRowHeaders="0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o Office">
  <a:themeElements>
    <a:clrScheme name="Verde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2:S28"/>
  <sheetViews>
    <sheetView showGridLines="0" tabSelected="1" zoomScaleNormal="100" workbookViewId="0">
      <selection activeCell="B1" sqref="B1"/>
    </sheetView>
  </sheetViews>
  <sheetFormatPr defaultRowHeight="15" x14ac:dyDescent="0.25"/>
  <sheetData>
    <row r="2" spans="1:19" ht="21" x14ac:dyDescent="0.35">
      <c r="A2" s="156" t="s">
        <v>773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</row>
    <row r="7" spans="1:19" ht="21" x14ac:dyDescent="0.35">
      <c r="A7" s="156" t="s">
        <v>774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</row>
    <row r="28" spans="1:19" ht="21" x14ac:dyDescent="0.35">
      <c r="A28" s="156" t="s">
        <v>775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508"/>
  <sheetViews>
    <sheetView zoomScale="115" zoomScaleNormal="115" workbookViewId="0">
      <selection activeCell="B17" sqref="B17"/>
    </sheetView>
  </sheetViews>
  <sheetFormatPr defaultRowHeight="12.75" x14ac:dyDescent="0.2"/>
  <cols>
    <col min="1" max="1" width="30.5703125" style="155" customWidth="1"/>
    <col min="2" max="2" width="50.140625" style="164" customWidth="1"/>
    <col min="3" max="3" width="18" style="166" customWidth="1"/>
    <col min="4" max="4" width="13.85546875" style="162" customWidth="1"/>
    <col min="5" max="5" width="9.42578125" style="162" customWidth="1"/>
    <col min="6" max="7" width="10.42578125" style="159" customWidth="1"/>
    <col min="8" max="16384" width="9.140625" style="155"/>
  </cols>
  <sheetData>
    <row r="1" spans="1:7" ht="18.75" x14ac:dyDescent="0.3">
      <c r="A1" s="165" t="s">
        <v>776</v>
      </c>
      <c r="B1" s="160"/>
    </row>
    <row r="2" spans="1:7" x14ac:dyDescent="0.2">
      <c r="A2" s="163" t="s">
        <v>777</v>
      </c>
      <c r="B2" s="161"/>
    </row>
    <row r="3" spans="1:7" x14ac:dyDescent="0.2">
      <c r="A3" s="163"/>
      <c r="B3" s="161"/>
    </row>
    <row r="4" spans="1:7" x14ac:dyDescent="0.2">
      <c r="A4" s="154" t="s">
        <v>704</v>
      </c>
      <c r="B4" s="155" t="s">
        <v>778</v>
      </c>
    </row>
    <row r="5" spans="1:7" x14ac:dyDescent="0.2">
      <c r="B5" s="155"/>
    </row>
    <row r="6" spans="1:7" ht="25.5" x14ac:dyDescent="0.2">
      <c r="A6" s="158" t="s">
        <v>0</v>
      </c>
      <c r="B6" s="158" t="s">
        <v>2</v>
      </c>
      <c r="C6" s="167" t="s">
        <v>771</v>
      </c>
      <c r="D6" s="158" t="s">
        <v>770</v>
      </c>
      <c r="E6" s="158" t="s">
        <v>768</v>
      </c>
      <c r="F6" s="158" t="s">
        <v>764</v>
      </c>
      <c r="G6" s="158" t="s">
        <v>772</v>
      </c>
    </row>
    <row r="7" spans="1:7" x14ac:dyDescent="0.2">
      <c r="A7" s="155" t="s">
        <v>239</v>
      </c>
      <c r="B7" s="155" t="s">
        <v>241</v>
      </c>
      <c r="C7" s="166" t="s">
        <v>491</v>
      </c>
      <c r="D7" s="155" t="s">
        <v>222</v>
      </c>
      <c r="E7" s="155" t="s">
        <v>769</v>
      </c>
      <c r="F7" s="155" t="s">
        <v>769</v>
      </c>
      <c r="G7" s="159">
        <v>130</v>
      </c>
    </row>
    <row r="8" spans="1:7" x14ac:dyDescent="0.2">
      <c r="B8" s="155" t="s">
        <v>380</v>
      </c>
      <c r="C8" s="155" t="s">
        <v>491</v>
      </c>
      <c r="D8" s="155" t="s">
        <v>222</v>
      </c>
      <c r="E8" s="155" t="s">
        <v>769</v>
      </c>
      <c r="F8" s="155" t="s">
        <v>769</v>
      </c>
      <c r="G8" s="159">
        <v>24</v>
      </c>
    </row>
    <row r="9" spans="1:7" ht="15" x14ac:dyDescent="0.25">
      <c r="A9"/>
      <c r="B9"/>
      <c r="C9"/>
      <c r="D9"/>
      <c r="E9"/>
      <c r="F9"/>
      <c r="G9"/>
    </row>
    <row r="10" spans="1:7" ht="15" x14ac:dyDescent="0.25">
      <c r="A10"/>
      <c r="B10"/>
      <c r="C10"/>
      <c r="D10"/>
      <c r="E10"/>
      <c r="F10"/>
      <c r="G10"/>
    </row>
    <row r="11" spans="1:7" ht="15" x14ac:dyDescent="0.25">
      <c r="A11"/>
      <c r="B11"/>
      <c r="C11"/>
      <c r="D11"/>
      <c r="E11"/>
      <c r="F11"/>
      <c r="G11"/>
    </row>
    <row r="12" spans="1:7" ht="15" x14ac:dyDescent="0.25">
      <c r="A12"/>
      <c r="B12"/>
      <c r="C12"/>
      <c r="D12"/>
      <c r="E12"/>
      <c r="F12"/>
      <c r="G12"/>
    </row>
    <row r="13" spans="1:7" ht="15" x14ac:dyDescent="0.25">
      <c r="A13"/>
      <c r="B13"/>
      <c r="C13"/>
      <c r="D13"/>
      <c r="E13"/>
      <c r="F13"/>
      <c r="G13"/>
    </row>
    <row r="14" spans="1:7" ht="15" x14ac:dyDescent="0.25">
      <c r="A14"/>
      <c r="B14"/>
      <c r="C14"/>
      <c r="D14"/>
      <c r="E14"/>
      <c r="F14"/>
      <c r="G14"/>
    </row>
    <row r="15" spans="1:7" ht="15" x14ac:dyDescent="0.25">
      <c r="A15"/>
      <c r="B15"/>
      <c r="C15"/>
      <c r="D15"/>
      <c r="E15"/>
      <c r="F15"/>
      <c r="G15"/>
    </row>
    <row r="16" spans="1:7" ht="15" x14ac:dyDescent="0.25">
      <c r="A16"/>
      <c r="B16"/>
      <c r="C16"/>
      <c r="D16"/>
      <c r="E16"/>
      <c r="F16"/>
      <c r="G16"/>
    </row>
    <row r="17" spans="1:7" ht="15" x14ac:dyDescent="0.25">
      <c r="A17"/>
      <c r="B17"/>
      <c r="C17"/>
      <c r="D17"/>
      <c r="E17"/>
      <c r="F17"/>
      <c r="G17"/>
    </row>
    <row r="18" spans="1:7" ht="15" x14ac:dyDescent="0.25">
      <c r="A18"/>
      <c r="B18"/>
      <c r="C18"/>
      <c r="D18"/>
      <c r="E18"/>
      <c r="F18"/>
      <c r="G18"/>
    </row>
    <row r="19" spans="1:7" ht="15" x14ac:dyDescent="0.25">
      <c r="A19"/>
      <c r="B19"/>
      <c r="C19"/>
      <c r="D19"/>
      <c r="E19"/>
      <c r="F19"/>
      <c r="G19"/>
    </row>
    <row r="20" spans="1:7" ht="15" x14ac:dyDescent="0.25">
      <c r="A20"/>
      <c r="B20"/>
      <c r="C20"/>
      <c r="D20"/>
      <c r="E20"/>
      <c r="F20"/>
      <c r="G20"/>
    </row>
    <row r="21" spans="1:7" ht="15" x14ac:dyDescent="0.25">
      <c r="A21"/>
      <c r="B21"/>
      <c r="C21"/>
      <c r="D21"/>
      <c r="E21"/>
      <c r="F21"/>
      <c r="G21"/>
    </row>
    <row r="22" spans="1:7" ht="15" x14ac:dyDescent="0.25">
      <c r="A22"/>
      <c r="B22"/>
      <c r="C22"/>
      <c r="D22"/>
      <c r="E22"/>
      <c r="F22"/>
      <c r="G22"/>
    </row>
    <row r="23" spans="1:7" ht="15" x14ac:dyDescent="0.25">
      <c r="A23"/>
      <c r="B23"/>
      <c r="C23"/>
      <c r="D23"/>
      <c r="E23"/>
      <c r="F23"/>
      <c r="G23"/>
    </row>
    <row r="24" spans="1:7" ht="15" x14ac:dyDescent="0.25">
      <c r="A24"/>
      <c r="B24"/>
      <c r="C24"/>
      <c r="D24"/>
      <c r="E24"/>
      <c r="F24"/>
      <c r="G24"/>
    </row>
    <row r="25" spans="1:7" ht="15" x14ac:dyDescent="0.25">
      <c r="A25"/>
      <c r="B25"/>
      <c r="C25"/>
      <c r="D25"/>
      <c r="E25"/>
      <c r="F25"/>
      <c r="G25"/>
    </row>
    <row r="26" spans="1:7" ht="15" x14ac:dyDescent="0.25">
      <c r="A26"/>
      <c r="B26"/>
      <c r="C26"/>
      <c r="D26"/>
      <c r="E26"/>
      <c r="F26"/>
      <c r="G26"/>
    </row>
    <row r="27" spans="1:7" ht="15" x14ac:dyDescent="0.25">
      <c r="A27"/>
      <c r="B27"/>
      <c r="C27"/>
      <c r="D27"/>
      <c r="E27"/>
      <c r="F27"/>
      <c r="G27"/>
    </row>
    <row r="28" spans="1:7" ht="15" x14ac:dyDescent="0.25">
      <c r="A28"/>
      <c r="B28"/>
      <c r="C28"/>
      <c r="D28"/>
      <c r="E28"/>
      <c r="F28"/>
      <c r="G28"/>
    </row>
    <row r="29" spans="1:7" ht="15" x14ac:dyDescent="0.25">
      <c r="A29"/>
      <c r="B29"/>
      <c r="C29"/>
      <c r="D29"/>
      <c r="E29"/>
      <c r="F29"/>
      <c r="G29"/>
    </row>
    <row r="30" spans="1:7" ht="15" x14ac:dyDescent="0.25">
      <c r="A30"/>
      <c r="B30"/>
      <c r="C30"/>
      <c r="D30"/>
      <c r="E30"/>
      <c r="F30"/>
      <c r="G30"/>
    </row>
    <row r="31" spans="1:7" ht="15" x14ac:dyDescent="0.25">
      <c r="A31"/>
      <c r="B31"/>
      <c r="C31"/>
      <c r="D31"/>
      <c r="E31"/>
      <c r="F31"/>
      <c r="G31"/>
    </row>
    <row r="32" spans="1:7" ht="15" x14ac:dyDescent="0.25">
      <c r="A32"/>
      <c r="B32"/>
      <c r="C32"/>
      <c r="D32"/>
      <c r="E32"/>
      <c r="F32"/>
      <c r="G32"/>
    </row>
    <row r="33" spans="1:7" ht="15" x14ac:dyDescent="0.25">
      <c r="A33"/>
      <c r="B33"/>
      <c r="C33"/>
      <c r="D33"/>
      <c r="E33"/>
      <c r="F33"/>
      <c r="G33"/>
    </row>
    <row r="34" spans="1:7" ht="15" x14ac:dyDescent="0.25">
      <c r="A34"/>
      <c r="B34"/>
      <c r="C34"/>
      <c r="D34"/>
      <c r="E34"/>
      <c r="F34"/>
      <c r="G34"/>
    </row>
    <row r="35" spans="1:7" ht="15" x14ac:dyDescent="0.25">
      <c r="A35"/>
      <c r="B35"/>
      <c r="C35"/>
      <c r="D35"/>
      <c r="E35"/>
      <c r="F35"/>
      <c r="G35"/>
    </row>
    <row r="36" spans="1:7" ht="15" x14ac:dyDescent="0.25">
      <c r="A36"/>
      <c r="B36"/>
      <c r="C36"/>
      <c r="D36"/>
      <c r="E36"/>
      <c r="F36"/>
      <c r="G36"/>
    </row>
    <row r="37" spans="1:7" ht="15" x14ac:dyDescent="0.25">
      <c r="A37"/>
      <c r="B37"/>
      <c r="C37"/>
      <c r="D37"/>
      <c r="E37"/>
      <c r="F37"/>
      <c r="G37"/>
    </row>
    <row r="38" spans="1:7" ht="15" x14ac:dyDescent="0.25">
      <c r="A38"/>
      <c r="B38"/>
      <c r="C38"/>
      <c r="D38"/>
      <c r="E38"/>
      <c r="F38"/>
      <c r="G38"/>
    </row>
    <row r="39" spans="1:7" ht="15" x14ac:dyDescent="0.25">
      <c r="A39"/>
      <c r="B39"/>
      <c r="C39"/>
      <c r="D39"/>
      <c r="E39"/>
      <c r="F39"/>
      <c r="G39"/>
    </row>
    <row r="40" spans="1:7" ht="15" x14ac:dyDescent="0.25">
      <c r="A40"/>
      <c r="B40"/>
      <c r="C40"/>
      <c r="D40"/>
      <c r="E40"/>
      <c r="F40"/>
      <c r="G40"/>
    </row>
    <row r="41" spans="1:7" ht="15" x14ac:dyDescent="0.25">
      <c r="A41"/>
      <c r="B41"/>
      <c r="C41"/>
      <c r="D41"/>
      <c r="E41"/>
      <c r="F41"/>
      <c r="G41"/>
    </row>
    <row r="42" spans="1:7" ht="15" x14ac:dyDescent="0.25">
      <c r="A42"/>
      <c r="B42"/>
      <c r="C42"/>
      <c r="D42"/>
      <c r="E42"/>
      <c r="F42"/>
      <c r="G42"/>
    </row>
    <row r="43" spans="1:7" ht="15" x14ac:dyDescent="0.25">
      <c r="A43"/>
      <c r="B43"/>
      <c r="C43"/>
      <c r="D43"/>
      <c r="E43"/>
      <c r="F43"/>
      <c r="G43"/>
    </row>
    <row r="44" spans="1:7" ht="15" x14ac:dyDescent="0.25">
      <c r="A44"/>
      <c r="B44"/>
      <c r="C44"/>
      <c r="D44"/>
      <c r="E44"/>
      <c r="F44"/>
      <c r="G44"/>
    </row>
    <row r="45" spans="1:7" ht="15" x14ac:dyDescent="0.25">
      <c r="A45"/>
      <c r="B45"/>
      <c r="C45"/>
      <c r="D45"/>
      <c r="E45"/>
      <c r="F45"/>
      <c r="G45"/>
    </row>
    <row r="46" spans="1:7" ht="15" x14ac:dyDescent="0.25">
      <c r="A46"/>
      <c r="B46"/>
      <c r="C46"/>
      <c r="D46"/>
      <c r="E46"/>
      <c r="F46"/>
      <c r="G46"/>
    </row>
    <row r="47" spans="1:7" ht="15" x14ac:dyDescent="0.25">
      <c r="A47"/>
      <c r="B47"/>
      <c r="C47"/>
      <c r="D47"/>
      <c r="E47"/>
      <c r="F47"/>
      <c r="G47"/>
    </row>
    <row r="48" spans="1:7" ht="15" x14ac:dyDescent="0.25">
      <c r="A48"/>
      <c r="B48"/>
      <c r="C48"/>
      <c r="D48"/>
      <c r="E48"/>
      <c r="F48"/>
      <c r="G48"/>
    </row>
    <row r="49" spans="1:7" ht="15" x14ac:dyDescent="0.25">
      <c r="A49"/>
      <c r="B49"/>
      <c r="C49"/>
      <c r="D49"/>
      <c r="E49"/>
      <c r="F49"/>
      <c r="G49"/>
    </row>
    <row r="50" spans="1:7" ht="15" x14ac:dyDescent="0.25">
      <c r="A50"/>
      <c r="B50"/>
      <c r="C50"/>
      <c r="D50"/>
      <c r="E50"/>
      <c r="F50"/>
      <c r="G50"/>
    </row>
    <row r="51" spans="1:7" ht="15" x14ac:dyDescent="0.25">
      <c r="A51"/>
      <c r="B51"/>
      <c r="C51"/>
      <c r="D51"/>
      <c r="E51"/>
      <c r="F51"/>
      <c r="G51"/>
    </row>
    <row r="52" spans="1:7" ht="15" x14ac:dyDescent="0.25">
      <c r="A52"/>
      <c r="B52"/>
      <c r="C52"/>
      <c r="D52"/>
      <c r="E52"/>
      <c r="F52"/>
      <c r="G52"/>
    </row>
    <row r="53" spans="1:7" ht="15" x14ac:dyDescent="0.25">
      <c r="A53"/>
      <c r="B53"/>
      <c r="C53"/>
      <c r="D53"/>
      <c r="E53"/>
      <c r="F53"/>
      <c r="G53"/>
    </row>
    <row r="54" spans="1:7" ht="15" x14ac:dyDescent="0.25">
      <c r="A54"/>
      <c r="B54"/>
      <c r="C54"/>
      <c r="D54"/>
      <c r="E54"/>
      <c r="F54"/>
      <c r="G54"/>
    </row>
    <row r="55" spans="1:7" ht="15" x14ac:dyDescent="0.25">
      <c r="A55"/>
      <c r="B55"/>
      <c r="C55"/>
      <c r="D55"/>
      <c r="E55"/>
      <c r="F55"/>
      <c r="G55"/>
    </row>
    <row r="56" spans="1:7" ht="15" x14ac:dyDescent="0.25">
      <c r="A56"/>
      <c r="B56"/>
      <c r="C56"/>
      <c r="D56"/>
      <c r="E56"/>
      <c r="F56"/>
      <c r="G56"/>
    </row>
    <row r="57" spans="1:7" ht="15" x14ac:dyDescent="0.25">
      <c r="A57"/>
      <c r="B57"/>
      <c r="C57"/>
      <c r="D57"/>
      <c r="E57"/>
      <c r="F57"/>
      <c r="G57"/>
    </row>
    <row r="58" spans="1:7" ht="15" x14ac:dyDescent="0.25">
      <c r="A58"/>
      <c r="B58"/>
      <c r="C58"/>
      <c r="D58"/>
      <c r="E58"/>
      <c r="F58"/>
      <c r="G58"/>
    </row>
    <row r="59" spans="1:7" ht="15" x14ac:dyDescent="0.25">
      <c r="A59"/>
      <c r="B59"/>
      <c r="C59"/>
      <c r="D59"/>
      <c r="E59"/>
      <c r="F59"/>
      <c r="G59"/>
    </row>
    <row r="60" spans="1:7" ht="15" x14ac:dyDescent="0.25">
      <c r="A60"/>
      <c r="B60"/>
      <c r="C60"/>
      <c r="D60"/>
      <c r="E60"/>
      <c r="F60"/>
      <c r="G60"/>
    </row>
    <row r="61" spans="1:7" ht="15" x14ac:dyDescent="0.25">
      <c r="A61"/>
      <c r="B61"/>
      <c r="C61"/>
      <c r="D61"/>
      <c r="E61"/>
      <c r="F61"/>
      <c r="G61"/>
    </row>
    <row r="62" spans="1:7" ht="15" x14ac:dyDescent="0.25">
      <c r="A62"/>
      <c r="B62"/>
      <c r="C62"/>
      <c r="D62"/>
      <c r="E62"/>
      <c r="F62"/>
      <c r="G62"/>
    </row>
    <row r="63" spans="1:7" ht="15" x14ac:dyDescent="0.25">
      <c r="A63"/>
      <c r="B63"/>
      <c r="C63"/>
      <c r="D63"/>
      <c r="E63"/>
      <c r="F63"/>
      <c r="G63"/>
    </row>
    <row r="64" spans="1:7" ht="15" x14ac:dyDescent="0.25">
      <c r="A64"/>
      <c r="B64"/>
      <c r="C64"/>
      <c r="D64"/>
      <c r="E64"/>
      <c r="F64"/>
      <c r="G64"/>
    </row>
    <row r="65" spans="1:7" ht="15" x14ac:dyDescent="0.25">
      <c r="A65"/>
      <c r="B65"/>
      <c r="C65"/>
      <c r="D65"/>
      <c r="E65"/>
      <c r="F65"/>
      <c r="G65"/>
    </row>
    <row r="66" spans="1:7" ht="15" x14ac:dyDescent="0.25">
      <c r="A66"/>
      <c r="B66"/>
      <c r="C66"/>
      <c r="D66"/>
      <c r="E66"/>
      <c r="F66"/>
      <c r="G66"/>
    </row>
    <row r="67" spans="1:7" ht="15" x14ac:dyDescent="0.25">
      <c r="A67"/>
      <c r="B67"/>
      <c r="C67"/>
      <c r="D67"/>
      <c r="E67"/>
      <c r="F67"/>
      <c r="G67"/>
    </row>
    <row r="68" spans="1:7" ht="15" x14ac:dyDescent="0.25">
      <c r="A68"/>
      <c r="B68"/>
      <c r="C68"/>
      <c r="D68"/>
      <c r="E68"/>
      <c r="F68"/>
      <c r="G68"/>
    </row>
    <row r="69" spans="1:7" ht="15" x14ac:dyDescent="0.25">
      <c r="A69"/>
      <c r="B69"/>
      <c r="C69"/>
      <c r="D69"/>
      <c r="E69"/>
      <c r="F69"/>
      <c r="G69"/>
    </row>
    <row r="70" spans="1:7" ht="15" x14ac:dyDescent="0.25">
      <c r="A70"/>
      <c r="B70"/>
      <c r="C70"/>
      <c r="D70"/>
      <c r="E70"/>
      <c r="F70"/>
      <c r="G70"/>
    </row>
    <row r="71" spans="1:7" ht="15" x14ac:dyDescent="0.25">
      <c r="A71"/>
      <c r="B71"/>
      <c r="C71"/>
      <c r="D71"/>
      <c r="E71"/>
      <c r="F71"/>
      <c r="G71"/>
    </row>
    <row r="72" spans="1:7" ht="15" x14ac:dyDescent="0.25">
      <c r="A72"/>
      <c r="B72"/>
      <c r="C72"/>
      <c r="D72"/>
      <c r="E72"/>
      <c r="F72"/>
      <c r="G72"/>
    </row>
    <row r="73" spans="1:7" ht="15" x14ac:dyDescent="0.25">
      <c r="A73"/>
      <c r="B73"/>
      <c r="C73"/>
      <c r="D73"/>
      <c r="E73"/>
      <c r="F73"/>
      <c r="G73"/>
    </row>
    <row r="74" spans="1:7" ht="15" x14ac:dyDescent="0.25">
      <c r="A74"/>
      <c r="B74"/>
      <c r="C74"/>
      <c r="D74"/>
      <c r="E74"/>
      <c r="F74"/>
      <c r="G74"/>
    </row>
    <row r="75" spans="1:7" ht="15" x14ac:dyDescent="0.25">
      <c r="A75"/>
      <c r="B75"/>
      <c r="C75"/>
      <c r="D75"/>
      <c r="E75"/>
      <c r="F75"/>
      <c r="G75"/>
    </row>
    <row r="76" spans="1:7" ht="15" x14ac:dyDescent="0.25">
      <c r="A76"/>
      <c r="B76"/>
      <c r="C76"/>
      <c r="D76"/>
      <c r="E76"/>
      <c r="F76"/>
      <c r="G76"/>
    </row>
    <row r="77" spans="1:7" ht="15" x14ac:dyDescent="0.25">
      <c r="A77"/>
      <c r="B77"/>
      <c r="C77"/>
      <c r="D77"/>
      <c r="E77"/>
      <c r="F77"/>
      <c r="G77"/>
    </row>
    <row r="78" spans="1:7" ht="15" x14ac:dyDescent="0.25">
      <c r="A78"/>
      <c r="B78"/>
      <c r="C78"/>
      <c r="D78"/>
      <c r="E78"/>
      <c r="F78"/>
      <c r="G78"/>
    </row>
    <row r="79" spans="1:7" ht="15" x14ac:dyDescent="0.25">
      <c r="A79"/>
      <c r="B79"/>
      <c r="C79"/>
      <c r="D79"/>
      <c r="E79"/>
      <c r="F79"/>
      <c r="G79"/>
    </row>
    <row r="80" spans="1:7" ht="15" x14ac:dyDescent="0.25">
      <c r="A80"/>
      <c r="B80"/>
      <c r="C80"/>
      <c r="D80"/>
      <c r="E80"/>
      <c r="F80"/>
      <c r="G80"/>
    </row>
    <row r="81" spans="1:7" ht="15" x14ac:dyDescent="0.25">
      <c r="A81"/>
      <c r="B81"/>
      <c r="C81"/>
      <c r="D81"/>
      <c r="E81"/>
      <c r="F81"/>
      <c r="G81"/>
    </row>
    <row r="82" spans="1:7" ht="15" x14ac:dyDescent="0.25">
      <c r="A82"/>
      <c r="B82"/>
      <c r="C82"/>
      <c r="D82"/>
      <c r="E82"/>
      <c r="F82"/>
      <c r="G82"/>
    </row>
    <row r="83" spans="1:7" ht="15" x14ac:dyDescent="0.25">
      <c r="A83"/>
      <c r="B83"/>
      <c r="C83"/>
      <c r="D83"/>
      <c r="E83"/>
      <c r="F83"/>
      <c r="G83"/>
    </row>
    <row r="84" spans="1:7" ht="15" x14ac:dyDescent="0.25">
      <c r="A84"/>
      <c r="B84"/>
      <c r="C84"/>
      <c r="D84"/>
      <c r="E84"/>
      <c r="F84"/>
      <c r="G84"/>
    </row>
    <row r="85" spans="1:7" ht="15" x14ac:dyDescent="0.25">
      <c r="A85"/>
      <c r="B85"/>
      <c r="C85"/>
      <c r="D85"/>
      <c r="E85"/>
      <c r="F85"/>
      <c r="G85"/>
    </row>
    <row r="86" spans="1:7" ht="15" x14ac:dyDescent="0.25">
      <c r="A86"/>
      <c r="B86"/>
      <c r="C86"/>
      <c r="D86"/>
      <c r="E86"/>
      <c r="F86"/>
      <c r="G86"/>
    </row>
    <row r="87" spans="1:7" ht="15" x14ac:dyDescent="0.25">
      <c r="A87"/>
      <c r="B87"/>
      <c r="C87"/>
      <c r="D87"/>
      <c r="E87"/>
      <c r="F87"/>
      <c r="G87"/>
    </row>
    <row r="88" spans="1:7" ht="15" x14ac:dyDescent="0.25">
      <c r="A88"/>
      <c r="B88"/>
      <c r="C88"/>
      <c r="D88"/>
      <c r="E88"/>
      <c r="F88"/>
      <c r="G88"/>
    </row>
    <row r="89" spans="1:7" ht="15" x14ac:dyDescent="0.25">
      <c r="A89"/>
      <c r="B89"/>
      <c r="C89"/>
      <c r="D89"/>
      <c r="E89"/>
      <c r="F89"/>
      <c r="G89"/>
    </row>
    <row r="90" spans="1:7" ht="15" x14ac:dyDescent="0.25">
      <c r="A90"/>
      <c r="B90"/>
      <c r="C90"/>
      <c r="D90"/>
      <c r="E90"/>
      <c r="F90"/>
      <c r="G90"/>
    </row>
    <row r="91" spans="1:7" ht="15" x14ac:dyDescent="0.25">
      <c r="A91"/>
      <c r="B91"/>
      <c r="C91"/>
      <c r="D91"/>
      <c r="E91"/>
      <c r="F91"/>
      <c r="G91"/>
    </row>
    <row r="92" spans="1:7" ht="15" x14ac:dyDescent="0.25">
      <c r="A92"/>
      <c r="B92"/>
      <c r="C92"/>
      <c r="D92"/>
      <c r="E92"/>
      <c r="F92"/>
      <c r="G92"/>
    </row>
    <row r="93" spans="1:7" ht="15" x14ac:dyDescent="0.25">
      <c r="A93"/>
      <c r="B93"/>
      <c r="C93"/>
      <c r="D93"/>
      <c r="E93"/>
      <c r="F93"/>
      <c r="G93"/>
    </row>
    <row r="94" spans="1:7" ht="15" x14ac:dyDescent="0.25">
      <c r="A94"/>
      <c r="B94"/>
      <c r="C94"/>
      <c r="D94"/>
      <c r="E94"/>
      <c r="F94"/>
      <c r="G94"/>
    </row>
    <row r="95" spans="1:7" ht="15" x14ac:dyDescent="0.25">
      <c r="A95"/>
      <c r="B95"/>
      <c r="C95"/>
      <c r="D95"/>
      <c r="E95"/>
      <c r="F95"/>
      <c r="G95"/>
    </row>
    <row r="96" spans="1:7" ht="15" x14ac:dyDescent="0.25">
      <c r="A96"/>
      <c r="B96"/>
      <c r="C96"/>
      <c r="D96"/>
      <c r="E96"/>
      <c r="F96"/>
      <c r="G96"/>
    </row>
    <row r="97" spans="1:7" ht="15" x14ac:dyDescent="0.25">
      <c r="A97"/>
      <c r="B97"/>
      <c r="C97"/>
      <c r="D97"/>
      <c r="E97"/>
      <c r="F97"/>
      <c r="G97"/>
    </row>
    <row r="98" spans="1:7" ht="15" x14ac:dyDescent="0.25">
      <c r="A98"/>
      <c r="B98"/>
      <c r="C98"/>
      <c r="D98"/>
      <c r="E98"/>
      <c r="F98"/>
      <c r="G98"/>
    </row>
    <row r="99" spans="1:7" ht="15" x14ac:dyDescent="0.25">
      <c r="A99"/>
      <c r="B99"/>
      <c r="C99"/>
      <c r="D99"/>
      <c r="E99"/>
      <c r="F99"/>
      <c r="G99"/>
    </row>
    <row r="100" spans="1:7" ht="15" x14ac:dyDescent="0.25">
      <c r="A100"/>
      <c r="B100"/>
      <c r="C100"/>
      <c r="D100"/>
      <c r="E100"/>
      <c r="F100"/>
      <c r="G100"/>
    </row>
    <row r="101" spans="1:7" ht="15" x14ac:dyDescent="0.25">
      <c r="A101"/>
      <c r="B101"/>
      <c r="C101"/>
      <c r="D101"/>
      <c r="E101"/>
      <c r="F101"/>
      <c r="G101"/>
    </row>
    <row r="102" spans="1:7" ht="15" x14ac:dyDescent="0.25">
      <c r="A102"/>
      <c r="B102"/>
      <c r="C102"/>
      <c r="D102"/>
      <c r="E102"/>
      <c r="F102"/>
      <c r="G102"/>
    </row>
    <row r="103" spans="1:7" ht="15" x14ac:dyDescent="0.25">
      <c r="A103"/>
      <c r="B103"/>
      <c r="C103"/>
      <c r="D103"/>
      <c r="E103"/>
      <c r="F103"/>
      <c r="G103"/>
    </row>
    <row r="104" spans="1:7" ht="15" x14ac:dyDescent="0.25">
      <c r="A104"/>
      <c r="B104"/>
      <c r="C104"/>
      <c r="D104"/>
      <c r="E104"/>
      <c r="F104"/>
      <c r="G104"/>
    </row>
    <row r="105" spans="1:7" ht="15" x14ac:dyDescent="0.25">
      <c r="A105"/>
      <c r="B105"/>
      <c r="C105"/>
      <c r="D105"/>
      <c r="E105"/>
      <c r="F105"/>
      <c r="G105"/>
    </row>
    <row r="106" spans="1:7" ht="15" x14ac:dyDescent="0.25">
      <c r="A106"/>
      <c r="B106"/>
      <c r="C106"/>
      <c r="D106"/>
      <c r="E106"/>
      <c r="F106"/>
      <c r="G106"/>
    </row>
    <row r="107" spans="1:7" ht="15" x14ac:dyDescent="0.25">
      <c r="A107"/>
      <c r="B107"/>
      <c r="C107"/>
      <c r="D107"/>
      <c r="E107"/>
      <c r="F107"/>
      <c r="G107"/>
    </row>
    <row r="108" spans="1:7" ht="15" x14ac:dyDescent="0.25">
      <c r="A108"/>
      <c r="B108"/>
      <c r="C108"/>
      <c r="D108"/>
      <c r="E108"/>
      <c r="F108"/>
      <c r="G108"/>
    </row>
    <row r="109" spans="1:7" ht="15" x14ac:dyDescent="0.25">
      <c r="A109"/>
      <c r="B109"/>
      <c r="C109"/>
      <c r="D109"/>
      <c r="E109"/>
      <c r="F109"/>
      <c r="G109"/>
    </row>
    <row r="110" spans="1:7" ht="15" x14ac:dyDescent="0.25">
      <c r="A110"/>
      <c r="B110"/>
      <c r="C110"/>
      <c r="D110"/>
      <c r="E110"/>
      <c r="F110"/>
      <c r="G110"/>
    </row>
    <row r="111" spans="1:7" ht="15" x14ac:dyDescent="0.25">
      <c r="A111"/>
      <c r="B111"/>
      <c r="C111"/>
      <c r="D111"/>
      <c r="E111"/>
      <c r="F111"/>
      <c r="G111"/>
    </row>
    <row r="112" spans="1:7" ht="15" x14ac:dyDescent="0.25">
      <c r="A112"/>
      <c r="B112"/>
      <c r="C112"/>
      <c r="D112"/>
      <c r="E112"/>
      <c r="F112"/>
      <c r="G112"/>
    </row>
    <row r="113" spans="1:7" ht="15" x14ac:dyDescent="0.25">
      <c r="A113"/>
      <c r="B113"/>
      <c r="C113"/>
      <c r="D113"/>
      <c r="E113"/>
      <c r="F113"/>
      <c r="G113"/>
    </row>
    <row r="114" spans="1:7" ht="15" x14ac:dyDescent="0.25">
      <c r="A114"/>
      <c r="B114"/>
      <c r="C114"/>
      <c r="D114"/>
      <c r="E114"/>
      <c r="F114"/>
      <c r="G114"/>
    </row>
    <row r="115" spans="1:7" ht="15" x14ac:dyDescent="0.25">
      <c r="A115"/>
      <c r="B115"/>
      <c r="C115"/>
      <c r="D115"/>
      <c r="E115"/>
      <c r="F115"/>
      <c r="G115"/>
    </row>
    <row r="116" spans="1:7" ht="15" x14ac:dyDescent="0.25">
      <c r="A116"/>
      <c r="B116"/>
      <c r="C116"/>
      <c r="D116"/>
      <c r="E116"/>
      <c r="F116"/>
      <c r="G116"/>
    </row>
    <row r="117" spans="1:7" ht="15" x14ac:dyDescent="0.25">
      <c r="A117"/>
      <c r="B117"/>
      <c r="C117"/>
      <c r="D117"/>
      <c r="E117"/>
      <c r="F117"/>
      <c r="G117"/>
    </row>
    <row r="118" spans="1:7" ht="15" x14ac:dyDescent="0.25">
      <c r="A118"/>
      <c r="B118"/>
      <c r="C118"/>
      <c r="D118"/>
      <c r="E118"/>
      <c r="F118"/>
      <c r="G118"/>
    </row>
    <row r="119" spans="1:7" ht="15" x14ac:dyDescent="0.25">
      <c r="A119"/>
      <c r="B119"/>
      <c r="C119"/>
      <c r="D119"/>
      <c r="E119"/>
      <c r="F119"/>
      <c r="G119"/>
    </row>
    <row r="120" spans="1:7" ht="15" x14ac:dyDescent="0.25">
      <c r="A120"/>
      <c r="B120"/>
      <c r="C120"/>
      <c r="D120"/>
      <c r="E120"/>
      <c r="F120"/>
      <c r="G120"/>
    </row>
    <row r="121" spans="1:7" ht="15" x14ac:dyDescent="0.25">
      <c r="A121"/>
      <c r="B121"/>
      <c r="C121"/>
      <c r="D121"/>
      <c r="E121"/>
      <c r="F121"/>
      <c r="G121"/>
    </row>
    <row r="122" spans="1:7" ht="15" x14ac:dyDescent="0.25">
      <c r="A122"/>
      <c r="B122"/>
      <c r="C122"/>
      <c r="D122"/>
      <c r="E122"/>
      <c r="F122"/>
      <c r="G122"/>
    </row>
    <row r="123" spans="1:7" ht="15" x14ac:dyDescent="0.25">
      <c r="A123"/>
      <c r="B123"/>
      <c r="C123"/>
      <c r="D123"/>
      <c r="E123"/>
      <c r="F123"/>
      <c r="G123"/>
    </row>
    <row r="124" spans="1:7" ht="15" x14ac:dyDescent="0.25">
      <c r="A124"/>
      <c r="B124"/>
      <c r="C124"/>
      <c r="D124"/>
      <c r="E124"/>
      <c r="F124"/>
      <c r="G124"/>
    </row>
    <row r="125" spans="1:7" ht="15" x14ac:dyDescent="0.25">
      <c r="A125"/>
      <c r="B125"/>
      <c r="C125"/>
      <c r="D125"/>
      <c r="E125"/>
      <c r="F125"/>
      <c r="G125"/>
    </row>
    <row r="126" spans="1:7" ht="15" x14ac:dyDescent="0.25">
      <c r="A126"/>
      <c r="B126"/>
      <c r="C126"/>
      <c r="D126"/>
      <c r="E126"/>
      <c r="F126"/>
      <c r="G126"/>
    </row>
    <row r="127" spans="1:7" ht="15" x14ac:dyDescent="0.25">
      <c r="A127"/>
      <c r="B127"/>
      <c r="C127"/>
      <c r="D127"/>
      <c r="E127"/>
      <c r="F127"/>
      <c r="G127"/>
    </row>
    <row r="128" spans="1:7" ht="15" x14ac:dyDescent="0.25">
      <c r="A128"/>
      <c r="B128"/>
      <c r="C128"/>
      <c r="D128"/>
      <c r="E128"/>
      <c r="F128"/>
      <c r="G128"/>
    </row>
    <row r="129" spans="1:7" ht="15" x14ac:dyDescent="0.25">
      <c r="A129"/>
      <c r="B129"/>
      <c r="C129"/>
      <c r="D129"/>
      <c r="E129"/>
      <c r="F129"/>
      <c r="G129"/>
    </row>
    <row r="130" spans="1:7" ht="15" x14ac:dyDescent="0.25">
      <c r="A130"/>
      <c r="B130"/>
      <c r="C130"/>
      <c r="D130"/>
      <c r="E130"/>
      <c r="F130"/>
      <c r="G130"/>
    </row>
    <row r="131" spans="1:7" ht="15" x14ac:dyDescent="0.25">
      <c r="A131"/>
      <c r="B131"/>
      <c r="C131"/>
      <c r="D131"/>
      <c r="E131"/>
      <c r="F131"/>
      <c r="G131"/>
    </row>
    <row r="132" spans="1:7" ht="15" x14ac:dyDescent="0.25">
      <c r="A132"/>
      <c r="B132"/>
      <c r="C132"/>
      <c r="D132"/>
      <c r="E132"/>
      <c r="F132"/>
      <c r="G132"/>
    </row>
    <row r="133" spans="1:7" ht="15" x14ac:dyDescent="0.25">
      <c r="A133"/>
      <c r="B133"/>
      <c r="C133"/>
      <c r="D133"/>
      <c r="E133"/>
      <c r="F133"/>
      <c r="G133"/>
    </row>
    <row r="134" spans="1:7" ht="15" x14ac:dyDescent="0.25">
      <c r="A134"/>
      <c r="B134"/>
      <c r="C134"/>
      <c r="D134"/>
      <c r="E134"/>
      <c r="F134"/>
      <c r="G134"/>
    </row>
    <row r="135" spans="1:7" ht="15" x14ac:dyDescent="0.25">
      <c r="A135"/>
      <c r="B135"/>
      <c r="C135"/>
      <c r="D135"/>
      <c r="E135"/>
      <c r="F135"/>
      <c r="G135"/>
    </row>
    <row r="136" spans="1:7" ht="15" x14ac:dyDescent="0.25">
      <c r="A136"/>
      <c r="B136"/>
      <c r="C136"/>
      <c r="D136"/>
      <c r="E136"/>
      <c r="F136"/>
      <c r="G136"/>
    </row>
    <row r="137" spans="1:7" ht="15" x14ac:dyDescent="0.25">
      <c r="A137"/>
      <c r="B137"/>
      <c r="C137"/>
      <c r="D137"/>
      <c r="E137"/>
      <c r="F137"/>
      <c r="G137"/>
    </row>
    <row r="138" spans="1:7" ht="15" x14ac:dyDescent="0.25">
      <c r="A138"/>
      <c r="B138"/>
      <c r="C138"/>
      <c r="D138"/>
      <c r="E138"/>
      <c r="F138"/>
      <c r="G138"/>
    </row>
    <row r="139" spans="1:7" ht="15" x14ac:dyDescent="0.25">
      <c r="A139"/>
      <c r="B139"/>
      <c r="C139"/>
      <c r="D139"/>
      <c r="E139"/>
      <c r="F139"/>
      <c r="G139"/>
    </row>
    <row r="140" spans="1:7" ht="15" x14ac:dyDescent="0.25">
      <c r="A140"/>
      <c r="B140"/>
      <c r="C140"/>
      <c r="D140"/>
      <c r="E140"/>
      <c r="F140"/>
      <c r="G140"/>
    </row>
    <row r="141" spans="1:7" ht="15" x14ac:dyDescent="0.25">
      <c r="A141"/>
      <c r="B141"/>
      <c r="C141"/>
      <c r="D141"/>
      <c r="E141"/>
      <c r="F141"/>
      <c r="G141"/>
    </row>
    <row r="142" spans="1:7" ht="15" x14ac:dyDescent="0.25">
      <c r="A142"/>
      <c r="B142"/>
      <c r="C142"/>
      <c r="D142"/>
      <c r="E142"/>
      <c r="F142"/>
      <c r="G142"/>
    </row>
    <row r="143" spans="1:7" ht="15" x14ac:dyDescent="0.25">
      <c r="A143"/>
      <c r="B143"/>
      <c r="C143"/>
      <c r="D143"/>
      <c r="E143"/>
      <c r="F143"/>
      <c r="G143"/>
    </row>
    <row r="144" spans="1:7" ht="15" x14ac:dyDescent="0.25">
      <c r="A144"/>
      <c r="B144"/>
      <c r="C144"/>
      <c r="D144"/>
      <c r="E144"/>
      <c r="F144"/>
      <c r="G144"/>
    </row>
    <row r="145" spans="1:7" ht="15" x14ac:dyDescent="0.25">
      <c r="A145"/>
      <c r="B145"/>
      <c r="C145"/>
      <c r="D145"/>
      <c r="E145"/>
      <c r="F145"/>
      <c r="G145"/>
    </row>
    <row r="146" spans="1:7" ht="15" x14ac:dyDescent="0.25">
      <c r="A146"/>
      <c r="B146"/>
      <c r="C146"/>
      <c r="D146"/>
      <c r="E146"/>
      <c r="F146"/>
      <c r="G146"/>
    </row>
    <row r="147" spans="1:7" ht="15" x14ac:dyDescent="0.25">
      <c r="A147"/>
      <c r="B147"/>
      <c r="C147"/>
      <c r="D147"/>
      <c r="E147"/>
      <c r="F147"/>
      <c r="G147"/>
    </row>
    <row r="148" spans="1:7" ht="15" x14ac:dyDescent="0.25">
      <c r="A148"/>
      <c r="B148"/>
      <c r="C148"/>
      <c r="D148"/>
      <c r="E148"/>
      <c r="F148"/>
      <c r="G148"/>
    </row>
    <row r="149" spans="1:7" ht="15" x14ac:dyDescent="0.25">
      <c r="A149"/>
      <c r="B149"/>
      <c r="C149"/>
      <c r="D149"/>
      <c r="E149"/>
      <c r="F149"/>
      <c r="G149"/>
    </row>
    <row r="150" spans="1:7" ht="15" x14ac:dyDescent="0.25">
      <c r="A150"/>
      <c r="B150"/>
      <c r="C150"/>
      <c r="D150"/>
      <c r="E150"/>
      <c r="F150"/>
      <c r="G150"/>
    </row>
    <row r="151" spans="1:7" ht="15" x14ac:dyDescent="0.25">
      <c r="A151"/>
      <c r="B151"/>
      <c r="C151"/>
      <c r="D151"/>
      <c r="E151"/>
      <c r="F151"/>
      <c r="G151"/>
    </row>
    <row r="152" spans="1:7" ht="15" x14ac:dyDescent="0.25">
      <c r="A152"/>
      <c r="B152"/>
      <c r="C152"/>
      <c r="D152"/>
      <c r="E152"/>
      <c r="F152"/>
      <c r="G152"/>
    </row>
    <row r="153" spans="1:7" ht="15" x14ac:dyDescent="0.25">
      <c r="A153"/>
      <c r="B153"/>
      <c r="C153"/>
      <c r="D153"/>
      <c r="E153"/>
      <c r="F153"/>
      <c r="G153"/>
    </row>
    <row r="154" spans="1:7" ht="15" x14ac:dyDescent="0.25">
      <c r="A154"/>
      <c r="B154"/>
      <c r="C154"/>
      <c r="D154"/>
      <c r="E154"/>
      <c r="F154"/>
      <c r="G154"/>
    </row>
    <row r="155" spans="1:7" ht="15" x14ac:dyDescent="0.25">
      <c r="A155"/>
      <c r="B155"/>
      <c r="C155"/>
      <c r="D155"/>
      <c r="E155"/>
      <c r="F155"/>
      <c r="G155"/>
    </row>
    <row r="156" spans="1:7" ht="15" x14ac:dyDescent="0.25">
      <c r="A156"/>
      <c r="B156"/>
      <c r="C156"/>
      <c r="D156"/>
      <c r="E156"/>
      <c r="F156"/>
      <c r="G156"/>
    </row>
    <row r="157" spans="1:7" ht="15" x14ac:dyDescent="0.25">
      <c r="A157"/>
      <c r="B157"/>
      <c r="C157"/>
      <c r="D157"/>
      <c r="E157"/>
      <c r="F157"/>
      <c r="G157"/>
    </row>
    <row r="158" spans="1:7" ht="15" x14ac:dyDescent="0.25">
      <c r="A158"/>
      <c r="B158"/>
      <c r="C158"/>
      <c r="D158"/>
      <c r="E158"/>
      <c r="F158"/>
      <c r="G158"/>
    </row>
    <row r="159" spans="1:7" ht="15" x14ac:dyDescent="0.25">
      <c r="A159"/>
      <c r="B159"/>
      <c r="C159"/>
      <c r="D159"/>
      <c r="E159"/>
      <c r="F159"/>
      <c r="G159"/>
    </row>
    <row r="160" spans="1:7" ht="15" x14ac:dyDescent="0.25">
      <c r="A160"/>
      <c r="B160"/>
      <c r="C160"/>
      <c r="D160"/>
      <c r="E160"/>
      <c r="F160"/>
      <c r="G160"/>
    </row>
    <row r="161" spans="1:7" ht="15" x14ac:dyDescent="0.25">
      <c r="A161"/>
      <c r="B161"/>
      <c r="C161"/>
      <c r="D161"/>
      <c r="E161"/>
      <c r="F161"/>
      <c r="G161"/>
    </row>
    <row r="162" spans="1:7" ht="15" x14ac:dyDescent="0.25">
      <c r="A162"/>
      <c r="B162"/>
      <c r="C162"/>
      <c r="D162"/>
      <c r="E162"/>
      <c r="F162"/>
      <c r="G162"/>
    </row>
    <row r="163" spans="1:7" ht="15" x14ac:dyDescent="0.25">
      <c r="A163"/>
      <c r="B163"/>
      <c r="C163"/>
      <c r="D163"/>
      <c r="E163"/>
      <c r="F163"/>
      <c r="G163"/>
    </row>
    <row r="164" spans="1:7" ht="15" x14ac:dyDescent="0.25">
      <c r="A164"/>
      <c r="B164"/>
      <c r="C164"/>
      <c r="D164"/>
      <c r="E164"/>
      <c r="F164"/>
      <c r="G164"/>
    </row>
    <row r="165" spans="1:7" ht="15" x14ac:dyDescent="0.25">
      <c r="A165"/>
      <c r="B165"/>
      <c r="C165"/>
      <c r="D165"/>
      <c r="E165"/>
      <c r="F165"/>
      <c r="G165"/>
    </row>
    <row r="166" spans="1:7" ht="15" x14ac:dyDescent="0.25">
      <c r="A166"/>
      <c r="B166"/>
      <c r="C166"/>
      <c r="D166"/>
      <c r="E166"/>
      <c r="F166"/>
      <c r="G166"/>
    </row>
    <row r="167" spans="1:7" ht="15" x14ac:dyDescent="0.25">
      <c r="A167"/>
      <c r="B167"/>
      <c r="C167"/>
      <c r="D167"/>
      <c r="E167"/>
      <c r="F167"/>
      <c r="G167"/>
    </row>
    <row r="168" spans="1:7" ht="15" x14ac:dyDescent="0.25">
      <c r="A168"/>
      <c r="B168"/>
      <c r="C168"/>
      <c r="D168"/>
      <c r="E168"/>
      <c r="F168"/>
      <c r="G168"/>
    </row>
    <row r="169" spans="1:7" ht="15" x14ac:dyDescent="0.25">
      <c r="A169"/>
      <c r="B169"/>
      <c r="C169"/>
      <c r="D169"/>
      <c r="E169"/>
      <c r="F169"/>
      <c r="G169"/>
    </row>
    <row r="170" spans="1:7" ht="15" x14ac:dyDescent="0.25">
      <c r="A170"/>
      <c r="B170"/>
      <c r="C170"/>
      <c r="D170"/>
      <c r="E170"/>
      <c r="F170"/>
      <c r="G170"/>
    </row>
    <row r="171" spans="1:7" ht="15" x14ac:dyDescent="0.25">
      <c r="A171"/>
      <c r="B171"/>
      <c r="C171"/>
      <c r="D171"/>
      <c r="E171"/>
      <c r="F171"/>
      <c r="G171"/>
    </row>
    <row r="172" spans="1:7" ht="15" x14ac:dyDescent="0.25">
      <c r="A172"/>
      <c r="B172"/>
      <c r="C172"/>
      <c r="D172"/>
      <c r="E172"/>
      <c r="F172"/>
      <c r="G172"/>
    </row>
    <row r="173" spans="1:7" ht="15" x14ac:dyDescent="0.25">
      <c r="A173"/>
      <c r="B173"/>
      <c r="C173"/>
      <c r="D173"/>
      <c r="E173"/>
      <c r="F173"/>
      <c r="G173"/>
    </row>
    <row r="174" spans="1:7" ht="15" x14ac:dyDescent="0.25">
      <c r="A174"/>
      <c r="B174"/>
      <c r="C174"/>
      <c r="D174"/>
      <c r="E174"/>
      <c r="F174"/>
      <c r="G174"/>
    </row>
    <row r="175" spans="1:7" ht="15" x14ac:dyDescent="0.25">
      <c r="A175"/>
      <c r="B175"/>
      <c r="C175"/>
      <c r="D175"/>
      <c r="E175"/>
      <c r="F175"/>
      <c r="G175"/>
    </row>
    <row r="176" spans="1:7" ht="15" x14ac:dyDescent="0.25">
      <c r="A176"/>
      <c r="B176"/>
      <c r="C176"/>
      <c r="D176"/>
      <c r="E176"/>
      <c r="F176"/>
      <c r="G176"/>
    </row>
    <row r="177" spans="1:7" ht="15" x14ac:dyDescent="0.25">
      <c r="A177"/>
      <c r="B177"/>
      <c r="C177"/>
      <c r="D177"/>
      <c r="E177"/>
      <c r="F177"/>
      <c r="G177"/>
    </row>
    <row r="178" spans="1:7" ht="15" x14ac:dyDescent="0.25">
      <c r="A178"/>
      <c r="B178"/>
      <c r="C178"/>
      <c r="D178"/>
      <c r="E178"/>
      <c r="F178"/>
      <c r="G178"/>
    </row>
    <row r="179" spans="1:7" ht="15" x14ac:dyDescent="0.25">
      <c r="A179"/>
      <c r="B179"/>
      <c r="C179"/>
      <c r="D179"/>
      <c r="E179"/>
      <c r="F179"/>
      <c r="G179"/>
    </row>
    <row r="180" spans="1:7" ht="15" x14ac:dyDescent="0.25">
      <c r="A180"/>
      <c r="B180"/>
      <c r="C180"/>
      <c r="D180"/>
      <c r="E180"/>
      <c r="F180"/>
      <c r="G180"/>
    </row>
    <row r="181" spans="1:7" ht="15" x14ac:dyDescent="0.25">
      <c r="A181"/>
      <c r="B181"/>
      <c r="C181"/>
      <c r="D181"/>
      <c r="E181"/>
      <c r="F181"/>
      <c r="G181"/>
    </row>
    <row r="182" spans="1:7" ht="15" x14ac:dyDescent="0.25">
      <c r="A182"/>
      <c r="B182"/>
      <c r="C182"/>
      <c r="D182"/>
      <c r="E182"/>
      <c r="F182"/>
      <c r="G182"/>
    </row>
    <row r="183" spans="1:7" ht="15" x14ac:dyDescent="0.25">
      <c r="A183"/>
      <c r="B183"/>
      <c r="C183"/>
      <c r="D183"/>
      <c r="E183"/>
      <c r="F183"/>
      <c r="G183"/>
    </row>
    <row r="184" spans="1:7" ht="15" x14ac:dyDescent="0.25">
      <c r="A184"/>
      <c r="B184"/>
      <c r="C184"/>
      <c r="D184"/>
      <c r="E184"/>
      <c r="F184"/>
      <c r="G184"/>
    </row>
    <row r="185" spans="1:7" ht="15" x14ac:dyDescent="0.25">
      <c r="A185"/>
      <c r="B185"/>
      <c r="C185"/>
      <c r="D185"/>
      <c r="E185"/>
      <c r="F185"/>
      <c r="G185"/>
    </row>
    <row r="186" spans="1:7" ht="15" x14ac:dyDescent="0.25">
      <c r="A186"/>
      <c r="B186"/>
      <c r="C186"/>
      <c r="D186"/>
      <c r="E186"/>
      <c r="F186"/>
      <c r="G186"/>
    </row>
    <row r="187" spans="1:7" ht="15" x14ac:dyDescent="0.25">
      <c r="A187"/>
      <c r="B187"/>
      <c r="C187"/>
      <c r="D187"/>
      <c r="E187"/>
      <c r="F187"/>
      <c r="G187"/>
    </row>
    <row r="188" spans="1:7" ht="15" x14ac:dyDescent="0.25">
      <c r="A188"/>
      <c r="B188"/>
      <c r="C188"/>
      <c r="D188"/>
      <c r="E188"/>
      <c r="F188"/>
      <c r="G188"/>
    </row>
    <row r="189" spans="1:7" ht="15" x14ac:dyDescent="0.25">
      <c r="A189"/>
      <c r="B189"/>
      <c r="C189"/>
      <c r="D189"/>
      <c r="E189"/>
      <c r="F189"/>
      <c r="G189"/>
    </row>
    <row r="190" spans="1:7" ht="15" x14ac:dyDescent="0.25">
      <c r="A190"/>
      <c r="B190"/>
      <c r="C190"/>
      <c r="D190"/>
      <c r="E190"/>
      <c r="F190"/>
      <c r="G190"/>
    </row>
    <row r="191" spans="1:7" ht="15" x14ac:dyDescent="0.25">
      <c r="A191"/>
      <c r="B191"/>
      <c r="C191"/>
      <c r="D191"/>
      <c r="E191"/>
      <c r="F191"/>
      <c r="G191"/>
    </row>
    <row r="192" spans="1:7" ht="15" x14ac:dyDescent="0.25">
      <c r="A192"/>
      <c r="B192"/>
      <c r="C192"/>
      <c r="D192"/>
      <c r="E192"/>
      <c r="F192"/>
      <c r="G192"/>
    </row>
    <row r="193" spans="1:7" ht="15" x14ac:dyDescent="0.25">
      <c r="A193"/>
      <c r="B193"/>
      <c r="C193"/>
      <c r="D193"/>
      <c r="E193"/>
      <c r="F193"/>
      <c r="G193"/>
    </row>
    <row r="194" spans="1:7" ht="15" x14ac:dyDescent="0.25">
      <c r="A194"/>
      <c r="B194"/>
      <c r="C194"/>
      <c r="D194"/>
      <c r="E194"/>
      <c r="F194"/>
      <c r="G194"/>
    </row>
    <row r="195" spans="1:7" ht="15" x14ac:dyDescent="0.25">
      <c r="A195"/>
      <c r="B195"/>
      <c r="C195"/>
      <c r="D195"/>
      <c r="E195"/>
      <c r="F195"/>
      <c r="G195"/>
    </row>
    <row r="196" spans="1:7" ht="15" x14ac:dyDescent="0.25">
      <c r="A196"/>
      <c r="B196"/>
      <c r="C196"/>
      <c r="D196"/>
      <c r="E196"/>
      <c r="F196"/>
      <c r="G196"/>
    </row>
    <row r="197" spans="1:7" ht="15" x14ac:dyDescent="0.25">
      <c r="A197"/>
      <c r="B197"/>
      <c r="C197"/>
      <c r="D197"/>
      <c r="E197"/>
      <c r="F197"/>
      <c r="G197"/>
    </row>
    <row r="198" spans="1:7" ht="15" x14ac:dyDescent="0.25">
      <c r="A198"/>
      <c r="B198"/>
      <c r="C198"/>
      <c r="D198"/>
      <c r="E198"/>
      <c r="F198"/>
      <c r="G198"/>
    </row>
    <row r="199" spans="1:7" ht="15" x14ac:dyDescent="0.25">
      <c r="A199"/>
      <c r="B199"/>
      <c r="C199"/>
      <c r="D199"/>
      <c r="E199"/>
      <c r="F199"/>
      <c r="G199"/>
    </row>
    <row r="200" spans="1:7" ht="15" x14ac:dyDescent="0.25">
      <c r="A200"/>
      <c r="B200"/>
      <c r="C200"/>
      <c r="D200"/>
      <c r="E200"/>
      <c r="F200"/>
      <c r="G200"/>
    </row>
    <row r="201" spans="1:7" ht="15" x14ac:dyDescent="0.25">
      <c r="A201"/>
      <c r="B201"/>
      <c r="C201"/>
      <c r="D201"/>
      <c r="E201"/>
      <c r="F201"/>
      <c r="G201"/>
    </row>
    <row r="202" spans="1:7" ht="15" x14ac:dyDescent="0.25">
      <c r="A202"/>
      <c r="B202"/>
      <c r="C202"/>
      <c r="D202"/>
      <c r="E202"/>
      <c r="F202"/>
      <c r="G202"/>
    </row>
    <row r="203" spans="1:7" ht="15" x14ac:dyDescent="0.25">
      <c r="A203"/>
      <c r="B203"/>
      <c r="C203"/>
      <c r="D203"/>
      <c r="E203"/>
      <c r="F203"/>
      <c r="G203"/>
    </row>
    <row r="204" spans="1:7" ht="15" x14ac:dyDescent="0.25">
      <c r="A204"/>
      <c r="B204"/>
      <c r="C204"/>
      <c r="D204"/>
      <c r="E204"/>
      <c r="F204"/>
      <c r="G204"/>
    </row>
    <row r="205" spans="1:7" ht="15" x14ac:dyDescent="0.25">
      <c r="A205"/>
      <c r="B205"/>
      <c r="C205"/>
      <c r="D205"/>
      <c r="E205"/>
      <c r="F205"/>
      <c r="G205"/>
    </row>
    <row r="206" spans="1:7" ht="15" x14ac:dyDescent="0.25">
      <c r="A206"/>
      <c r="B206"/>
      <c r="C206"/>
      <c r="D206"/>
      <c r="E206"/>
      <c r="F206"/>
      <c r="G206"/>
    </row>
    <row r="207" spans="1:7" ht="15" x14ac:dyDescent="0.25">
      <c r="A207"/>
      <c r="B207"/>
      <c r="C207"/>
      <c r="D207"/>
      <c r="E207"/>
      <c r="F207"/>
      <c r="G207"/>
    </row>
    <row r="208" spans="1:7" ht="15" x14ac:dyDescent="0.25">
      <c r="A208"/>
      <c r="B208"/>
      <c r="C208"/>
      <c r="D208"/>
      <c r="E208"/>
      <c r="F208"/>
      <c r="G208"/>
    </row>
    <row r="209" spans="1:7" ht="15" x14ac:dyDescent="0.25">
      <c r="A209"/>
      <c r="B209"/>
      <c r="C209"/>
      <c r="D209"/>
      <c r="E209"/>
      <c r="F209"/>
      <c r="G209"/>
    </row>
    <row r="210" spans="1:7" ht="15" x14ac:dyDescent="0.25">
      <c r="A210"/>
      <c r="B210"/>
      <c r="C210"/>
      <c r="D210"/>
      <c r="E210"/>
      <c r="F210"/>
      <c r="G210"/>
    </row>
    <row r="211" spans="1:7" ht="15" x14ac:dyDescent="0.25">
      <c r="A211"/>
      <c r="B211"/>
      <c r="C211"/>
      <c r="D211"/>
      <c r="E211"/>
      <c r="F211"/>
      <c r="G211"/>
    </row>
    <row r="212" spans="1:7" ht="15" x14ac:dyDescent="0.25">
      <c r="A212"/>
      <c r="B212"/>
      <c r="C212"/>
      <c r="D212"/>
      <c r="E212"/>
      <c r="F212"/>
      <c r="G212"/>
    </row>
    <row r="213" spans="1:7" ht="15" x14ac:dyDescent="0.25">
      <c r="A213"/>
      <c r="B213"/>
      <c r="C213"/>
      <c r="D213"/>
      <c r="E213"/>
      <c r="F213"/>
      <c r="G213"/>
    </row>
    <row r="214" spans="1:7" ht="15" x14ac:dyDescent="0.25">
      <c r="A214"/>
      <c r="B214"/>
      <c r="C214"/>
      <c r="D214"/>
      <c r="E214"/>
      <c r="F214"/>
      <c r="G214"/>
    </row>
    <row r="215" spans="1:7" ht="15" x14ac:dyDescent="0.25">
      <c r="A215"/>
      <c r="B215"/>
      <c r="C215"/>
      <c r="D215"/>
      <c r="E215"/>
      <c r="F215"/>
      <c r="G215"/>
    </row>
    <row r="216" spans="1:7" ht="15" x14ac:dyDescent="0.25">
      <c r="A216"/>
      <c r="B216"/>
      <c r="C216"/>
      <c r="D216"/>
      <c r="E216"/>
      <c r="F216"/>
      <c r="G216"/>
    </row>
    <row r="217" spans="1:7" ht="15" x14ac:dyDescent="0.25">
      <c r="A217"/>
      <c r="B217"/>
      <c r="C217"/>
      <c r="D217"/>
      <c r="E217"/>
      <c r="F217"/>
      <c r="G217"/>
    </row>
    <row r="218" spans="1:7" ht="15" x14ac:dyDescent="0.25">
      <c r="A218"/>
      <c r="B218"/>
      <c r="C218"/>
      <c r="D218"/>
      <c r="E218"/>
      <c r="F218"/>
      <c r="G218"/>
    </row>
    <row r="219" spans="1:7" ht="15" x14ac:dyDescent="0.25">
      <c r="A219"/>
      <c r="B219"/>
      <c r="C219"/>
      <c r="D219"/>
      <c r="E219"/>
      <c r="F219"/>
      <c r="G219"/>
    </row>
    <row r="220" spans="1:7" ht="15" x14ac:dyDescent="0.25">
      <c r="A220"/>
      <c r="B220"/>
      <c r="C220"/>
      <c r="D220"/>
      <c r="E220"/>
      <c r="F220"/>
      <c r="G220"/>
    </row>
    <row r="221" spans="1:7" ht="15" x14ac:dyDescent="0.25">
      <c r="A221"/>
      <c r="B221"/>
      <c r="C221"/>
      <c r="D221"/>
      <c r="E221"/>
      <c r="F221"/>
      <c r="G221"/>
    </row>
    <row r="222" spans="1:7" ht="15" x14ac:dyDescent="0.25">
      <c r="A222"/>
      <c r="B222"/>
      <c r="C222"/>
      <c r="D222"/>
      <c r="E222"/>
      <c r="F222"/>
      <c r="G222"/>
    </row>
    <row r="223" spans="1:7" ht="15" x14ac:dyDescent="0.25">
      <c r="A223"/>
      <c r="B223"/>
      <c r="C223"/>
      <c r="D223"/>
      <c r="E223"/>
      <c r="F223"/>
      <c r="G223"/>
    </row>
    <row r="224" spans="1:7" ht="15" x14ac:dyDescent="0.25">
      <c r="A224"/>
      <c r="B224"/>
      <c r="C224"/>
      <c r="D224"/>
      <c r="E224"/>
      <c r="F224"/>
      <c r="G224"/>
    </row>
    <row r="225" spans="1:7" ht="15" x14ac:dyDescent="0.25">
      <c r="A225"/>
      <c r="B225"/>
      <c r="C225"/>
      <c r="D225"/>
      <c r="E225"/>
      <c r="F225"/>
      <c r="G225"/>
    </row>
    <row r="226" spans="1:7" ht="15" x14ac:dyDescent="0.25">
      <c r="A226"/>
      <c r="B226"/>
      <c r="C226"/>
      <c r="D226"/>
      <c r="E226"/>
      <c r="F226"/>
      <c r="G226"/>
    </row>
    <row r="227" spans="1:7" ht="15" x14ac:dyDescent="0.25">
      <c r="A227"/>
      <c r="B227"/>
      <c r="C227"/>
      <c r="D227"/>
      <c r="E227"/>
      <c r="F227"/>
      <c r="G227"/>
    </row>
    <row r="228" spans="1:7" ht="15" x14ac:dyDescent="0.25">
      <c r="A228"/>
      <c r="B228"/>
      <c r="C228"/>
      <c r="D228"/>
      <c r="E228"/>
      <c r="F228"/>
      <c r="G228"/>
    </row>
    <row r="229" spans="1:7" ht="15" x14ac:dyDescent="0.25">
      <c r="A229"/>
      <c r="B229"/>
      <c r="C229"/>
      <c r="D229"/>
      <c r="E229"/>
      <c r="F229"/>
      <c r="G229"/>
    </row>
    <row r="230" spans="1:7" ht="15" x14ac:dyDescent="0.25">
      <c r="A230"/>
      <c r="B230"/>
      <c r="C230"/>
      <c r="D230"/>
      <c r="E230"/>
      <c r="F230"/>
      <c r="G230"/>
    </row>
    <row r="231" spans="1:7" ht="15" x14ac:dyDescent="0.25">
      <c r="A231"/>
      <c r="B231"/>
      <c r="C231"/>
      <c r="D231"/>
      <c r="E231"/>
      <c r="F231"/>
      <c r="G231"/>
    </row>
    <row r="232" spans="1:7" ht="15" x14ac:dyDescent="0.25">
      <c r="A232"/>
      <c r="B232"/>
      <c r="C232"/>
      <c r="D232"/>
      <c r="E232"/>
      <c r="F232"/>
      <c r="G232"/>
    </row>
    <row r="233" spans="1:7" ht="15" x14ac:dyDescent="0.25">
      <c r="A233"/>
      <c r="B233"/>
      <c r="C233"/>
      <c r="D233"/>
      <c r="E233"/>
      <c r="F233"/>
      <c r="G233"/>
    </row>
    <row r="234" spans="1:7" ht="15" x14ac:dyDescent="0.25">
      <c r="A234"/>
      <c r="B234"/>
      <c r="C234"/>
      <c r="D234"/>
      <c r="E234"/>
      <c r="F234"/>
      <c r="G234"/>
    </row>
    <row r="235" spans="1:7" ht="15" x14ac:dyDescent="0.25">
      <c r="A235"/>
      <c r="B235"/>
      <c r="C235"/>
      <c r="D235"/>
      <c r="E235"/>
      <c r="F235"/>
      <c r="G235"/>
    </row>
    <row r="236" spans="1:7" ht="15" x14ac:dyDescent="0.25">
      <c r="A236"/>
      <c r="B236"/>
      <c r="C236"/>
      <c r="D236"/>
      <c r="E236"/>
      <c r="F236"/>
      <c r="G236"/>
    </row>
    <row r="237" spans="1:7" ht="15" x14ac:dyDescent="0.25">
      <c r="A237"/>
      <c r="B237"/>
      <c r="C237"/>
      <c r="D237"/>
      <c r="E237"/>
      <c r="F237"/>
      <c r="G237"/>
    </row>
    <row r="238" spans="1:7" ht="15" x14ac:dyDescent="0.25">
      <c r="A238"/>
      <c r="B238"/>
      <c r="C238"/>
      <c r="D238"/>
      <c r="E238"/>
      <c r="F238"/>
      <c r="G238"/>
    </row>
    <row r="239" spans="1:7" ht="15" x14ac:dyDescent="0.25">
      <c r="A239"/>
      <c r="B239"/>
      <c r="C239"/>
      <c r="D239"/>
      <c r="E239"/>
      <c r="F239"/>
      <c r="G239"/>
    </row>
    <row r="240" spans="1:7" ht="15" x14ac:dyDescent="0.25">
      <c r="A240"/>
      <c r="B240"/>
      <c r="C240"/>
      <c r="D240"/>
      <c r="E240"/>
      <c r="F240"/>
      <c r="G240"/>
    </row>
    <row r="241" spans="1:7" ht="15" x14ac:dyDescent="0.25">
      <c r="A241"/>
      <c r="B241"/>
      <c r="C241"/>
      <c r="D241"/>
      <c r="E241"/>
      <c r="F241"/>
      <c r="G241"/>
    </row>
    <row r="242" spans="1:7" ht="15" x14ac:dyDescent="0.25">
      <c r="A242"/>
      <c r="B242"/>
      <c r="C242"/>
      <c r="D242"/>
      <c r="E242"/>
      <c r="F242"/>
      <c r="G242"/>
    </row>
    <row r="243" spans="1:7" ht="15" x14ac:dyDescent="0.25">
      <c r="A243"/>
      <c r="B243"/>
      <c r="C243"/>
      <c r="D243"/>
      <c r="E243"/>
      <c r="F243"/>
      <c r="G243"/>
    </row>
    <row r="244" spans="1:7" ht="15" x14ac:dyDescent="0.25">
      <c r="A244"/>
      <c r="B244"/>
      <c r="C244"/>
      <c r="D244"/>
      <c r="E244"/>
      <c r="F244"/>
      <c r="G244"/>
    </row>
    <row r="245" spans="1:7" ht="15" x14ac:dyDescent="0.25">
      <c r="A245"/>
      <c r="B245"/>
      <c r="C245"/>
      <c r="D245"/>
      <c r="E245"/>
      <c r="F245"/>
      <c r="G245"/>
    </row>
    <row r="246" spans="1:7" ht="15" x14ac:dyDescent="0.25">
      <c r="A246"/>
      <c r="B246"/>
      <c r="C246"/>
      <c r="D246"/>
      <c r="E246"/>
      <c r="F246"/>
      <c r="G246"/>
    </row>
    <row r="247" spans="1:7" ht="15" x14ac:dyDescent="0.25">
      <c r="A247"/>
      <c r="B247"/>
      <c r="C247"/>
      <c r="D247"/>
      <c r="E247"/>
      <c r="F247"/>
      <c r="G247"/>
    </row>
    <row r="248" spans="1:7" ht="15" x14ac:dyDescent="0.25">
      <c r="A248"/>
      <c r="B248"/>
      <c r="C248"/>
      <c r="D248"/>
      <c r="E248"/>
      <c r="F248"/>
      <c r="G248"/>
    </row>
    <row r="249" spans="1:7" ht="15" x14ac:dyDescent="0.25">
      <c r="A249"/>
      <c r="B249"/>
      <c r="C249"/>
      <c r="D249"/>
      <c r="E249"/>
      <c r="F249"/>
      <c r="G249"/>
    </row>
    <row r="250" spans="1:7" ht="15" x14ac:dyDescent="0.25">
      <c r="A250"/>
      <c r="B250"/>
      <c r="C250"/>
      <c r="D250"/>
      <c r="E250"/>
      <c r="F250"/>
      <c r="G250"/>
    </row>
    <row r="251" spans="1:7" ht="15" x14ac:dyDescent="0.25">
      <c r="A251"/>
      <c r="B251"/>
      <c r="C251"/>
      <c r="D251"/>
      <c r="E251"/>
      <c r="F251"/>
      <c r="G251"/>
    </row>
    <row r="252" spans="1:7" ht="15" x14ac:dyDescent="0.25">
      <c r="A252"/>
      <c r="B252"/>
      <c r="C252"/>
      <c r="D252"/>
      <c r="E252"/>
      <c r="F252"/>
      <c r="G252"/>
    </row>
    <row r="253" spans="1:7" ht="15" x14ac:dyDescent="0.25">
      <c r="A253"/>
      <c r="B253"/>
      <c r="C253"/>
      <c r="D253"/>
      <c r="E253"/>
      <c r="F253"/>
      <c r="G253"/>
    </row>
    <row r="254" spans="1:7" ht="15" x14ac:dyDescent="0.25">
      <c r="A254"/>
      <c r="B254"/>
      <c r="C254"/>
      <c r="D254"/>
      <c r="E254"/>
      <c r="F254"/>
      <c r="G254"/>
    </row>
    <row r="255" spans="1:7" ht="15" x14ac:dyDescent="0.25">
      <c r="A255"/>
      <c r="B255"/>
      <c r="C255"/>
      <c r="D255"/>
      <c r="E255"/>
      <c r="F255"/>
      <c r="G255"/>
    </row>
    <row r="256" spans="1:7" ht="15" x14ac:dyDescent="0.25">
      <c r="A256"/>
      <c r="B256"/>
      <c r="C256"/>
      <c r="D256"/>
      <c r="E256"/>
      <c r="F256"/>
      <c r="G256"/>
    </row>
    <row r="257" spans="1:7" ht="15" x14ac:dyDescent="0.25">
      <c r="A257"/>
      <c r="B257"/>
      <c r="C257"/>
      <c r="D257"/>
      <c r="E257"/>
      <c r="F257"/>
      <c r="G257"/>
    </row>
    <row r="258" spans="1:7" x14ac:dyDescent="0.2">
      <c r="B258" s="155"/>
    </row>
    <row r="259" spans="1:7" x14ac:dyDescent="0.2">
      <c r="B259" s="155"/>
    </row>
    <row r="260" spans="1:7" x14ac:dyDescent="0.2">
      <c r="B260" s="155"/>
    </row>
    <row r="261" spans="1:7" x14ac:dyDescent="0.2">
      <c r="B261" s="155"/>
    </row>
    <row r="262" spans="1:7" x14ac:dyDescent="0.2">
      <c r="B262" s="155"/>
    </row>
    <row r="263" spans="1:7" x14ac:dyDescent="0.2">
      <c r="B263" s="155"/>
    </row>
    <row r="264" spans="1:7" x14ac:dyDescent="0.2">
      <c r="B264" s="155"/>
    </row>
    <row r="265" spans="1:7" x14ac:dyDescent="0.2">
      <c r="B265" s="155"/>
    </row>
    <row r="266" spans="1:7" x14ac:dyDescent="0.2">
      <c r="B266" s="155"/>
    </row>
    <row r="267" spans="1:7" x14ac:dyDescent="0.2">
      <c r="B267" s="155"/>
    </row>
    <row r="268" spans="1:7" x14ac:dyDescent="0.2">
      <c r="B268" s="155"/>
    </row>
    <row r="269" spans="1:7" x14ac:dyDescent="0.2">
      <c r="B269" s="155"/>
    </row>
    <row r="270" spans="1:7" x14ac:dyDescent="0.2">
      <c r="B270" s="155"/>
    </row>
    <row r="271" spans="1:7" x14ac:dyDescent="0.2">
      <c r="B271" s="155"/>
    </row>
    <row r="272" spans="1:7" x14ac:dyDescent="0.2">
      <c r="B272" s="155"/>
    </row>
    <row r="273" spans="2:2" x14ac:dyDescent="0.2">
      <c r="B273" s="155"/>
    </row>
    <row r="274" spans="2:2" x14ac:dyDescent="0.2">
      <c r="B274" s="155"/>
    </row>
    <row r="275" spans="2:2" x14ac:dyDescent="0.2">
      <c r="B275" s="155"/>
    </row>
    <row r="276" spans="2:2" x14ac:dyDescent="0.2">
      <c r="B276" s="155"/>
    </row>
    <row r="277" spans="2:2" x14ac:dyDescent="0.2">
      <c r="B277" s="155"/>
    </row>
    <row r="278" spans="2:2" x14ac:dyDescent="0.2">
      <c r="B278" s="155"/>
    </row>
    <row r="279" spans="2:2" x14ac:dyDescent="0.2">
      <c r="B279" s="155"/>
    </row>
    <row r="280" spans="2:2" x14ac:dyDescent="0.2">
      <c r="B280" s="155"/>
    </row>
    <row r="281" spans="2:2" x14ac:dyDescent="0.2">
      <c r="B281" s="155"/>
    </row>
    <row r="282" spans="2:2" x14ac:dyDescent="0.2">
      <c r="B282" s="155"/>
    </row>
    <row r="283" spans="2:2" x14ac:dyDescent="0.2">
      <c r="B283" s="155"/>
    </row>
    <row r="284" spans="2:2" x14ac:dyDescent="0.2">
      <c r="B284" s="155"/>
    </row>
    <row r="285" spans="2:2" x14ac:dyDescent="0.2">
      <c r="B285" s="155"/>
    </row>
    <row r="286" spans="2:2" x14ac:dyDescent="0.2">
      <c r="B286" s="155"/>
    </row>
    <row r="287" spans="2:2" x14ac:dyDescent="0.2">
      <c r="B287" s="155"/>
    </row>
    <row r="288" spans="2:2" x14ac:dyDescent="0.2">
      <c r="B288" s="155"/>
    </row>
    <row r="289" spans="2:2" x14ac:dyDescent="0.2">
      <c r="B289" s="155"/>
    </row>
    <row r="290" spans="2:2" x14ac:dyDescent="0.2">
      <c r="B290" s="155"/>
    </row>
    <row r="291" spans="2:2" x14ac:dyDescent="0.2">
      <c r="B291" s="155"/>
    </row>
    <row r="292" spans="2:2" x14ac:dyDescent="0.2">
      <c r="B292" s="155"/>
    </row>
    <row r="293" spans="2:2" x14ac:dyDescent="0.2">
      <c r="B293" s="155"/>
    </row>
    <row r="294" spans="2:2" x14ac:dyDescent="0.2">
      <c r="B294" s="155"/>
    </row>
    <row r="295" spans="2:2" x14ac:dyDescent="0.2">
      <c r="B295" s="155"/>
    </row>
    <row r="296" spans="2:2" x14ac:dyDescent="0.2">
      <c r="B296" s="155"/>
    </row>
    <row r="297" spans="2:2" x14ac:dyDescent="0.2">
      <c r="B297" s="155"/>
    </row>
    <row r="298" spans="2:2" x14ac:dyDescent="0.2">
      <c r="B298" s="155"/>
    </row>
    <row r="299" spans="2:2" x14ac:dyDescent="0.2">
      <c r="B299" s="155"/>
    </row>
    <row r="300" spans="2:2" x14ac:dyDescent="0.2">
      <c r="B300" s="155"/>
    </row>
    <row r="301" spans="2:2" x14ac:dyDescent="0.2">
      <c r="B301" s="155"/>
    </row>
    <row r="302" spans="2:2" x14ac:dyDescent="0.2">
      <c r="B302" s="155"/>
    </row>
    <row r="303" spans="2:2" x14ac:dyDescent="0.2">
      <c r="B303" s="155"/>
    </row>
    <row r="304" spans="2:2" x14ac:dyDescent="0.2">
      <c r="B304" s="155"/>
    </row>
    <row r="305" spans="2:2" x14ac:dyDescent="0.2">
      <c r="B305" s="155"/>
    </row>
    <row r="306" spans="2:2" x14ac:dyDescent="0.2">
      <c r="B306" s="155"/>
    </row>
    <row r="307" spans="2:2" x14ac:dyDescent="0.2">
      <c r="B307" s="155"/>
    </row>
    <row r="308" spans="2:2" x14ac:dyDescent="0.2">
      <c r="B308" s="155"/>
    </row>
    <row r="309" spans="2:2" x14ac:dyDescent="0.2">
      <c r="B309" s="155"/>
    </row>
    <row r="310" spans="2:2" x14ac:dyDescent="0.2">
      <c r="B310" s="155"/>
    </row>
    <row r="311" spans="2:2" x14ac:dyDescent="0.2">
      <c r="B311" s="155"/>
    </row>
    <row r="312" spans="2:2" x14ac:dyDescent="0.2">
      <c r="B312" s="155"/>
    </row>
    <row r="313" spans="2:2" x14ac:dyDescent="0.2">
      <c r="B313" s="155"/>
    </row>
    <row r="314" spans="2:2" x14ac:dyDescent="0.2">
      <c r="B314" s="155"/>
    </row>
    <row r="315" spans="2:2" x14ac:dyDescent="0.2">
      <c r="B315" s="155"/>
    </row>
    <row r="316" spans="2:2" x14ac:dyDescent="0.2">
      <c r="B316" s="155"/>
    </row>
    <row r="317" spans="2:2" x14ac:dyDescent="0.2">
      <c r="B317" s="155"/>
    </row>
    <row r="318" spans="2:2" x14ac:dyDescent="0.2">
      <c r="B318" s="155"/>
    </row>
    <row r="319" spans="2:2" x14ac:dyDescent="0.2">
      <c r="B319" s="155"/>
    </row>
    <row r="320" spans="2:2" x14ac:dyDescent="0.2">
      <c r="B320" s="155"/>
    </row>
    <row r="321" spans="2:2" x14ac:dyDescent="0.2">
      <c r="B321" s="155"/>
    </row>
    <row r="322" spans="2:2" x14ac:dyDescent="0.2">
      <c r="B322" s="155"/>
    </row>
    <row r="323" spans="2:2" x14ac:dyDescent="0.2">
      <c r="B323" s="155"/>
    </row>
    <row r="324" spans="2:2" x14ac:dyDescent="0.2">
      <c r="B324" s="155"/>
    </row>
    <row r="325" spans="2:2" x14ac:dyDescent="0.2">
      <c r="B325" s="155"/>
    </row>
    <row r="326" spans="2:2" x14ac:dyDescent="0.2">
      <c r="B326" s="155"/>
    </row>
    <row r="327" spans="2:2" x14ac:dyDescent="0.2">
      <c r="B327" s="155"/>
    </row>
    <row r="328" spans="2:2" x14ac:dyDescent="0.2">
      <c r="B328" s="155"/>
    </row>
    <row r="329" spans="2:2" x14ac:dyDescent="0.2">
      <c r="B329" s="155"/>
    </row>
    <row r="330" spans="2:2" x14ac:dyDescent="0.2">
      <c r="B330" s="155"/>
    </row>
    <row r="331" spans="2:2" x14ac:dyDescent="0.2">
      <c r="B331" s="155"/>
    </row>
    <row r="332" spans="2:2" x14ac:dyDescent="0.2">
      <c r="B332" s="155"/>
    </row>
    <row r="333" spans="2:2" x14ac:dyDescent="0.2">
      <c r="B333" s="155"/>
    </row>
    <row r="334" spans="2:2" x14ac:dyDescent="0.2">
      <c r="B334" s="155"/>
    </row>
    <row r="335" spans="2:2" x14ac:dyDescent="0.2">
      <c r="B335" s="155"/>
    </row>
    <row r="336" spans="2:2" x14ac:dyDescent="0.2">
      <c r="B336" s="155"/>
    </row>
    <row r="337" spans="2:2" x14ac:dyDescent="0.2">
      <c r="B337" s="155"/>
    </row>
    <row r="338" spans="2:2" x14ac:dyDescent="0.2">
      <c r="B338" s="155"/>
    </row>
    <row r="339" spans="2:2" x14ac:dyDescent="0.2">
      <c r="B339" s="155"/>
    </row>
    <row r="340" spans="2:2" x14ac:dyDescent="0.2">
      <c r="B340" s="155"/>
    </row>
    <row r="341" spans="2:2" x14ac:dyDescent="0.2">
      <c r="B341" s="155"/>
    </row>
    <row r="342" spans="2:2" x14ac:dyDescent="0.2">
      <c r="B342" s="155"/>
    </row>
    <row r="343" spans="2:2" x14ac:dyDescent="0.2">
      <c r="B343" s="155"/>
    </row>
    <row r="344" spans="2:2" x14ac:dyDescent="0.2">
      <c r="B344" s="155"/>
    </row>
    <row r="345" spans="2:2" x14ac:dyDescent="0.2">
      <c r="B345" s="155"/>
    </row>
    <row r="346" spans="2:2" x14ac:dyDescent="0.2">
      <c r="B346" s="155"/>
    </row>
    <row r="347" spans="2:2" x14ac:dyDescent="0.2">
      <c r="B347" s="155"/>
    </row>
    <row r="348" spans="2:2" x14ac:dyDescent="0.2">
      <c r="B348" s="155"/>
    </row>
    <row r="349" spans="2:2" x14ac:dyDescent="0.2">
      <c r="B349" s="155"/>
    </row>
    <row r="350" spans="2:2" x14ac:dyDescent="0.2">
      <c r="B350" s="155"/>
    </row>
    <row r="351" spans="2:2" x14ac:dyDescent="0.2">
      <c r="B351" s="155"/>
    </row>
    <row r="352" spans="2:2" x14ac:dyDescent="0.2">
      <c r="B352" s="155"/>
    </row>
    <row r="353" spans="2:2" x14ac:dyDescent="0.2">
      <c r="B353" s="155"/>
    </row>
    <row r="354" spans="2:2" x14ac:dyDescent="0.2">
      <c r="B354" s="155"/>
    </row>
    <row r="355" spans="2:2" x14ac:dyDescent="0.2">
      <c r="B355" s="155"/>
    </row>
    <row r="356" spans="2:2" x14ac:dyDescent="0.2">
      <c r="B356" s="155"/>
    </row>
    <row r="357" spans="2:2" x14ac:dyDescent="0.2">
      <c r="B357" s="155"/>
    </row>
    <row r="358" spans="2:2" x14ac:dyDescent="0.2">
      <c r="B358" s="155"/>
    </row>
    <row r="359" spans="2:2" x14ac:dyDescent="0.2">
      <c r="B359" s="155"/>
    </row>
    <row r="360" spans="2:2" x14ac:dyDescent="0.2">
      <c r="B360" s="155"/>
    </row>
    <row r="361" spans="2:2" x14ac:dyDescent="0.2">
      <c r="B361" s="155"/>
    </row>
    <row r="362" spans="2:2" x14ac:dyDescent="0.2">
      <c r="B362" s="155"/>
    </row>
    <row r="363" spans="2:2" x14ac:dyDescent="0.2">
      <c r="B363" s="155"/>
    </row>
    <row r="364" spans="2:2" x14ac:dyDescent="0.2">
      <c r="B364" s="155"/>
    </row>
    <row r="365" spans="2:2" x14ac:dyDescent="0.2">
      <c r="B365" s="155"/>
    </row>
    <row r="366" spans="2:2" x14ac:dyDescent="0.2">
      <c r="B366" s="155"/>
    </row>
    <row r="367" spans="2:2" x14ac:dyDescent="0.2">
      <c r="B367" s="155"/>
    </row>
    <row r="368" spans="2:2" x14ac:dyDescent="0.2">
      <c r="B368" s="155"/>
    </row>
    <row r="369" spans="2:2" x14ac:dyDescent="0.2">
      <c r="B369" s="155"/>
    </row>
    <row r="370" spans="2:2" x14ac:dyDescent="0.2">
      <c r="B370" s="155"/>
    </row>
    <row r="371" spans="2:2" x14ac:dyDescent="0.2">
      <c r="B371" s="155"/>
    </row>
    <row r="372" spans="2:2" x14ac:dyDescent="0.2">
      <c r="B372" s="155"/>
    </row>
    <row r="373" spans="2:2" x14ac:dyDescent="0.2">
      <c r="B373" s="155"/>
    </row>
    <row r="374" spans="2:2" x14ac:dyDescent="0.2">
      <c r="B374" s="155"/>
    </row>
    <row r="375" spans="2:2" x14ac:dyDescent="0.2">
      <c r="B375" s="155"/>
    </row>
    <row r="376" spans="2:2" x14ac:dyDescent="0.2">
      <c r="B376" s="155"/>
    </row>
    <row r="377" spans="2:2" x14ac:dyDescent="0.2">
      <c r="B377" s="155"/>
    </row>
    <row r="378" spans="2:2" x14ac:dyDescent="0.2">
      <c r="B378" s="155"/>
    </row>
    <row r="379" spans="2:2" x14ac:dyDescent="0.2">
      <c r="B379" s="155"/>
    </row>
    <row r="380" spans="2:2" x14ac:dyDescent="0.2">
      <c r="B380" s="155"/>
    </row>
    <row r="381" spans="2:2" x14ac:dyDescent="0.2">
      <c r="B381" s="155"/>
    </row>
    <row r="382" spans="2:2" x14ac:dyDescent="0.2">
      <c r="B382" s="155"/>
    </row>
    <row r="383" spans="2:2" x14ac:dyDescent="0.2">
      <c r="B383" s="155"/>
    </row>
    <row r="384" spans="2:2" x14ac:dyDescent="0.2">
      <c r="B384" s="155"/>
    </row>
    <row r="385" spans="2:2" x14ac:dyDescent="0.2">
      <c r="B385" s="155"/>
    </row>
    <row r="386" spans="2:2" x14ac:dyDescent="0.2">
      <c r="B386" s="155"/>
    </row>
    <row r="387" spans="2:2" x14ac:dyDescent="0.2">
      <c r="B387" s="155"/>
    </row>
    <row r="388" spans="2:2" x14ac:dyDescent="0.2">
      <c r="B388" s="155"/>
    </row>
    <row r="389" spans="2:2" x14ac:dyDescent="0.2">
      <c r="B389" s="155"/>
    </row>
    <row r="390" spans="2:2" x14ac:dyDescent="0.2">
      <c r="B390" s="155"/>
    </row>
    <row r="391" spans="2:2" x14ac:dyDescent="0.2">
      <c r="B391" s="155"/>
    </row>
    <row r="392" spans="2:2" x14ac:dyDescent="0.2">
      <c r="B392" s="155"/>
    </row>
    <row r="393" spans="2:2" x14ac:dyDescent="0.2">
      <c r="B393" s="155"/>
    </row>
    <row r="394" spans="2:2" x14ac:dyDescent="0.2">
      <c r="B394" s="155"/>
    </row>
    <row r="395" spans="2:2" x14ac:dyDescent="0.2">
      <c r="B395" s="155"/>
    </row>
    <row r="396" spans="2:2" x14ac:dyDescent="0.2">
      <c r="B396" s="155"/>
    </row>
    <row r="397" spans="2:2" x14ac:dyDescent="0.2">
      <c r="B397" s="155"/>
    </row>
    <row r="398" spans="2:2" x14ac:dyDescent="0.2">
      <c r="B398" s="155"/>
    </row>
    <row r="399" spans="2:2" x14ac:dyDescent="0.2">
      <c r="B399" s="155"/>
    </row>
    <row r="400" spans="2:2" x14ac:dyDescent="0.2">
      <c r="B400" s="155"/>
    </row>
    <row r="401" spans="2:2" x14ac:dyDescent="0.2">
      <c r="B401" s="155"/>
    </row>
    <row r="402" spans="2:2" x14ac:dyDescent="0.2">
      <c r="B402" s="155"/>
    </row>
    <row r="403" spans="2:2" x14ac:dyDescent="0.2">
      <c r="B403" s="155"/>
    </row>
    <row r="404" spans="2:2" x14ac:dyDescent="0.2">
      <c r="B404" s="155"/>
    </row>
    <row r="405" spans="2:2" x14ac:dyDescent="0.2">
      <c r="B405" s="155"/>
    </row>
    <row r="406" spans="2:2" x14ac:dyDescent="0.2">
      <c r="B406" s="155"/>
    </row>
    <row r="407" spans="2:2" x14ac:dyDescent="0.2">
      <c r="B407" s="155"/>
    </row>
    <row r="408" spans="2:2" x14ac:dyDescent="0.2">
      <c r="B408" s="155"/>
    </row>
    <row r="409" spans="2:2" x14ac:dyDescent="0.2">
      <c r="B409" s="155"/>
    </row>
    <row r="410" spans="2:2" x14ac:dyDescent="0.2">
      <c r="B410" s="155"/>
    </row>
    <row r="411" spans="2:2" x14ac:dyDescent="0.2">
      <c r="B411" s="155"/>
    </row>
    <row r="412" spans="2:2" x14ac:dyDescent="0.2">
      <c r="B412" s="155"/>
    </row>
    <row r="413" spans="2:2" x14ac:dyDescent="0.2">
      <c r="B413" s="155"/>
    </row>
    <row r="414" spans="2:2" x14ac:dyDescent="0.2">
      <c r="B414" s="155"/>
    </row>
    <row r="415" spans="2:2" x14ac:dyDescent="0.2">
      <c r="B415" s="155"/>
    </row>
    <row r="416" spans="2:2" x14ac:dyDescent="0.2">
      <c r="B416" s="155"/>
    </row>
    <row r="417" spans="2:2" x14ac:dyDescent="0.2">
      <c r="B417" s="155"/>
    </row>
    <row r="418" spans="2:2" x14ac:dyDescent="0.2">
      <c r="B418" s="155"/>
    </row>
    <row r="419" spans="2:2" x14ac:dyDescent="0.2">
      <c r="B419" s="155"/>
    </row>
    <row r="420" spans="2:2" x14ac:dyDescent="0.2">
      <c r="B420" s="155"/>
    </row>
    <row r="421" spans="2:2" x14ac:dyDescent="0.2">
      <c r="B421" s="155"/>
    </row>
    <row r="422" spans="2:2" x14ac:dyDescent="0.2">
      <c r="B422" s="155"/>
    </row>
    <row r="423" spans="2:2" x14ac:dyDescent="0.2">
      <c r="B423" s="155"/>
    </row>
    <row r="424" spans="2:2" x14ac:dyDescent="0.2">
      <c r="B424" s="155"/>
    </row>
    <row r="425" spans="2:2" x14ac:dyDescent="0.2">
      <c r="B425" s="155"/>
    </row>
    <row r="426" spans="2:2" x14ac:dyDescent="0.2">
      <c r="B426" s="155"/>
    </row>
    <row r="427" spans="2:2" x14ac:dyDescent="0.2">
      <c r="B427" s="155"/>
    </row>
    <row r="428" spans="2:2" x14ac:dyDescent="0.2">
      <c r="B428" s="155"/>
    </row>
    <row r="429" spans="2:2" x14ac:dyDescent="0.2">
      <c r="B429" s="155"/>
    </row>
    <row r="430" spans="2:2" x14ac:dyDescent="0.2">
      <c r="B430" s="155"/>
    </row>
    <row r="431" spans="2:2" x14ac:dyDescent="0.2">
      <c r="B431" s="155"/>
    </row>
    <row r="432" spans="2:2" x14ac:dyDescent="0.2">
      <c r="B432" s="155"/>
    </row>
    <row r="433" spans="2:2" x14ac:dyDescent="0.2">
      <c r="B433" s="155"/>
    </row>
    <row r="434" spans="2:2" x14ac:dyDescent="0.2">
      <c r="B434" s="155"/>
    </row>
    <row r="435" spans="2:2" x14ac:dyDescent="0.2">
      <c r="B435" s="155"/>
    </row>
    <row r="436" spans="2:2" x14ac:dyDescent="0.2">
      <c r="B436" s="155"/>
    </row>
    <row r="437" spans="2:2" x14ac:dyDescent="0.2">
      <c r="B437" s="155"/>
    </row>
    <row r="438" spans="2:2" x14ac:dyDescent="0.2">
      <c r="B438" s="155"/>
    </row>
    <row r="439" spans="2:2" x14ac:dyDescent="0.2">
      <c r="B439" s="155"/>
    </row>
    <row r="440" spans="2:2" x14ac:dyDescent="0.2">
      <c r="B440" s="155"/>
    </row>
    <row r="441" spans="2:2" x14ac:dyDescent="0.2">
      <c r="B441" s="155"/>
    </row>
    <row r="442" spans="2:2" x14ac:dyDescent="0.2">
      <c r="B442" s="155"/>
    </row>
    <row r="443" spans="2:2" x14ac:dyDescent="0.2">
      <c r="B443" s="155"/>
    </row>
    <row r="444" spans="2:2" x14ac:dyDescent="0.2">
      <c r="B444" s="155"/>
    </row>
    <row r="445" spans="2:2" x14ac:dyDescent="0.2">
      <c r="B445" s="155"/>
    </row>
    <row r="446" spans="2:2" x14ac:dyDescent="0.2">
      <c r="B446" s="155"/>
    </row>
    <row r="447" spans="2:2" x14ac:dyDescent="0.2">
      <c r="B447" s="155"/>
    </row>
    <row r="448" spans="2:2" x14ac:dyDescent="0.2">
      <c r="B448" s="155"/>
    </row>
    <row r="449" spans="2:2" x14ac:dyDescent="0.2">
      <c r="B449" s="155"/>
    </row>
    <row r="450" spans="2:2" x14ac:dyDescent="0.2">
      <c r="B450" s="155"/>
    </row>
    <row r="451" spans="2:2" x14ac:dyDescent="0.2">
      <c r="B451" s="155"/>
    </row>
    <row r="452" spans="2:2" x14ac:dyDescent="0.2">
      <c r="B452" s="155"/>
    </row>
    <row r="453" spans="2:2" x14ac:dyDescent="0.2">
      <c r="B453" s="155"/>
    </row>
    <row r="454" spans="2:2" x14ac:dyDescent="0.2">
      <c r="B454" s="155"/>
    </row>
    <row r="455" spans="2:2" x14ac:dyDescent="0.2">
      <c r="B455" s="155"/>
    </row>
    <row r="456" spans="2:2" x14ac:dyDescent="0.2">
      <c r="B456" s="155"/>
    </row>
    <row r="457" spans="2:2" x14ac:dyDescent="0.2">
      <c r="B457" s="155"/>
    </row>
    <row r="458" spans="2:2" x14ac:dyDescent="0.2">
      <c r="B458" s="155"/>
    </row>
    <row r="459" spans="2:2" x14ac:dyDescent="0.2">
      <c r="B459" s="155"/>
    </row>
    <row r="460" spans="2:2" x14ac:dyDescent="0.2">
      <c r="B460" s="155"/>
    </row>
    <row r="461" spans="2:2" x14ac:dyDescent="0.2">
      <c r="B461" s="155"/>
    </row>
    <row r="462" spans="2:2" x14ac:dyDescent="0.2">
      <c r="B462" s="155"/>
    </row>
    <row r="463" spans="2:2" x14ac:dyDescent="0.2">
      <c r="B463" s="155"/>
    </row>
    <row r="464" spans="2:2" x14ac:dyDescent="0.2">
      <c r="B464" s="155"/>
    </row>
    <row r="465" spans="2:2" x14ac:dyDescent="0.2">
      <c r="B465" s="155"/>
    </row>
    <row r="466" spans="2:2" x14ac:dyDescent="0.2">
      <c r="B466" s="155"/>
    </row>
    <row r="467" spans="2:2" x14ac:dyDescent="0.2">
      <c r="B467" s="155"/>
    </row>
    <row r="468" spans="2:2" x14ac:dyDescent="0.2">
      <c r="B468" s="155"/>
    </row>
    <row r="469" spans="2:2" x14ac:dyDescent="0.2">
      <c r="B469" s="155"/>
    </row>
    <row r="470" spans="2:2" x14ac:dyDescent="0.2">
      <c r="B470" s="155"/>
    </row>
    <row r="471" spans="2:2" x14ac:dyDescent="0.2">
      <c r="B471" s="155"/>
    </row>
    <row r="472" spans="2:2" x14ac:dyDescent="0.2">
      <c r="B472" s="155"/>
    </row>
    <row r="473" spans="2:2" x14ac:dyDescent="0.2">
      <c r="B473" s="155"/>
    </row>
    <row r="474" spans="2:2" x14ac:dyDescent="0.2">
      <c r="B474" s="155"/>
    </row>
    <row r="475" spans="2:2" x14ac:dyDescent="0.2">
      <c r="B475" s="155"/>
    </row>
    <row r="476" spans="2:2" x14ac:dyDescent="0.2">
      <c r="B476" s="155"/>
    </row>
    <row r="477" spans="2:2" x14ac:dyDescent="0.2">
      <c r="B477" s="155"/>
    </row>
    <row r="478" spans="2:2" x14ac:dyDescent="0.2">
      <c r="B478" s="155"/>
    </row>
    <row r="479" spans="2:2" x14ac:dyDescent="0.2">
      <c r="B479" s="155"/>
    </row>
    <row r="480" spans="2:2" x14ac:dyDescent="0.2">
      <c r="B480" s="155"/>
    </row>
    <row r="481" spans="2:2" x14ac:dyDescent="0.2">
      <c r="B481" s="155"/>
    </row>
    <row r="482" spans="2:2" x14ac:dyDescent="0.2">
      <c r="B482" s="155"/>
    </row>
    <row r="483" spans="2:2" x14ac:dyDescent="0.2">
      <c r="B483" s="155"/>
    </row>
    <row r="484" spans="2:2" x14ac:dyDescent="0.2">
      <c r="B484" s="155"/>
    </row>
    <row r="485" spans="2:2" x14ac:dyDescent="0.2">
      <c r="B485" s="155"/>
    </row>
    <row r="486" spans="2:2" x14ac:dyDescent="0.2">
      <c r="B486" s="155"/>
    </row>
    <row r="487" spans="2:2" x14ac:dyDescent="0.2">
      <c r="B487" s="155"/>
    </row>
    <row r="488" spans="2:2" x14ac:dyDescent="0.2">
      <c r="B488" s="155"/>
    </row>
    <row r="489" spans="2:2" x14ac:dyDescent="0.2">
      <c r="B489" s="155"/>
    </row>
    <row r="490" spans="2:2" x14ac:dyDescent="0.2">
      <c r="B490" s="155"/>
    </row>
    <row r="491" spans="2:2" x14ac:dyDescent="0.2">
      <c r="B491" s="155"/>
    </row>
    <row r="492" spans="2:2" x14ac:dyDescent="0.2">
      <c r="B492" s="155"/>
    </row>
    <row r="493" spans="2:2" x14ac:dyDescent="0.2">
      <c r="B493" s="155"/>
    </row>
    <row r="494" spans="2:2" x14ac:dyDescent="0.2">
      <c r="B494" s="155"/>
    </row>
    <row r="495" spans="2:2" x14ac:dyDescent="0.2">
      <c r="B495" s="155"/>
    </row>
    <row r="496" spans="2:2" x14ac:dyDescent="0.2">
      <c r="B496" s="155"/>
    </row>
    <row r="497" spans="2:2" x14ac:dyDescent="0.2">
      <c r="B497" s="155"/>
    </row>
    <row r="498" spans="2:2" x14ac:dyDescent="0.2">
      <c r="B498" s="155"/>
    </row>
    <row r="499" spans="2:2" x14ac:dyDescent="0.2">
      <c r="B499" s="155"/>
    </row>
    <row r="500" spans="2:2" x14ac:dyDescent="0.2">
      <c r="B500" s="155"/>
    </row>
    <row r="501" spans="2:2" x14ac:dyDescent="0.2">
      <c r="B501" s="155"/>
    </row>
    <row r="502" spans="2:2" x14ac:dyDescent="0.2">
      <c r="B502" s="155"/>
    </row>
    <row r="503" spans="2:2" x14ac:dyDescent="0.2">
      <c r="B503" s="155"/>
    </row>
    <row r="504" spans="2:2" x14ac:dyDescent="0.2">
      <c r="B504" s="155"/>
    </row>
    <row r="505" spans="2:2" x14ac:dyDescent="0.2">
      <c r="B505" s="155"/>
    </row>
    <row r="506" spans="2:2" x14ac:dyDescent="0.2">
      <c r="B506" s="155"/>
    </row>
    <row r="507" spans="2:2" x14ac:dyDescent="0.2">
      <c r="B507" s="155"/>
    </row>
    <row r="508" spans="2:2" x14ac:dyDescent="0.2">
      <c r="B508" s="155"/>
    </row>
  </sheetData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215"/>
  <sheetViews>
    <sheetView zoomScale="80" zoomScaleNormal="80" workbookViewId="0">
      <pane ySplit="1" topLeftCell="A201" activePane="bottomLeft" state="frozen"/>
      <selection activeCell="I1" sqref="I1"/>
      <selection pane="bottomLeft" sqref="A1:A215"/>
    </sheetView>
  </sheetViews>
  <sheetFormatPr defaultRowHeight="12.75" x14ac:dyDescent="0.25"/>
  <cols>
    <col min="1" max="1" width="16.5703125" style="69" customWidth="1"/>
    <col min="2" max="2" width="12.28515625" style="69" customWidth="1"/>
    <col min="3" max="3" width="33.140625" style="103" customWidth="1"/>
    <col min="4" max="4" width="29.140625" style="103" customWidth="1"/>
    <col min="5" max="5" width="10.42578125" style="69" customWidth="1"/>
    <col min="6" max="6" width="25.85546875" style="69" customWidth="1"/>
    <col min="7" max="7" width="41.140625" style="69" customWidth="1"/>
    <col min="8" max="8" width="82.28515625" style="104" customWidth="1"/>
    <col min="9" max="9" width="67" style="103" customWidth="1"/>
    <col min="10" max="10" width="46.140625" style="103" customWidth="1"/>
    <col min="11" max="11" width="11.42578125" style="106" customWidth="1"/>
    <col min="12" max="12" width="9.140625" style="69" customWidth="1"/>
    <col min="13" max="13" width="17.28515625" style="105" bestFit="1" customWidth="1"/>
    <col min="14" max="14" width="13.42578125" style="69" customWidth="1"/>
    <col min="15" max="15" width="14.28515625" style="105" customWidth="1"/>
    <col min="16" max="16" width="14.85546875" style="106" customWidth="1"/>
    <col min="17" max="17" width="16.42578125" style="107" customWidth="1"/>
    <col min="18" max="18" width="10.42578125" style="108" customWidth="1"/>
    <col min="19" max="19" width="31" style="108" customWidth="1"/>
    <col min="20" max="20" width="11.7109375" style="69" customWidth="1"/>
    <col min="21" max="21" width="13.85546875" style="69" customWidth="1"/>
    <col min="22" max="22" width="47.42578125" style="103" customWidth="1"/>
    <col min="23" max="16384" width="9.140625" style="69"/>
  </cols>
  <sheetData>
    <row r="1" spans="1:22" s="60" customFormat="1" ht="47.25" x14ac:dyDescent="0.25">
      <c r="A1" s="3" t="s">
        <v>149</v>
      </c>
      <c r="B1" s="3" t="s">
        <v>294</v>
      </c>
      <c r="C1" s="3" t="s">
        <v>365</v>
      </c>
      <c r="D1" s="3" t="s">
        <v>494</v>
      </c>
      <c r="E1" s="3" t="s">
        <v>148</v>
      </c>
      <c r="F1" s="3" t="s">
        <v>0</v>
      </c>
      <c r="G1" s="3" t="s">
        <v>154</v>
      </c>
      <c r="H1" s="3" t="s">
        <v>1</v>
      </c>
      <c r="I1" s="3" t="s">
        <v>2</v>
      </c>
      <c r="J1" s="3" t="s">
        <v>145</v>
      </c>
      <c r="K1" s="3" t="s">
        <v>3</v>
      </c>
      <c r="L1" s="3" t="s">
        <v>608</v>
      </c>
      <c r="M1" s="4" t="s">
        <v>609</v>
      </c>
      <c r="N1" s="3" t="s">
        <v>8</v>
      </c>
      <c r="O1" s="4" t="s">
        <v>610</v>
      </c>
      <c r="P1" s="4" t="s">
        <v>177</v>
      </c>
      <c r="Q1" s="3" t="s">
        <v>53</v>
      </c>
      <c r="R1" s="46" t="s">
        <v>556</v>
      </c>
      <c r="S1" s="46" t="s">
        <v>573</v>
      </c>
      <c r="T1" s="3" t="s">
        <v>96</v>
      </c>
      <c r="U1" s="4" t="s">
        <v>95</v>
      </c>
      <c r="V1" s="3" t="s">
        <v>223</v>
      </c>
    </row>
    <row r="2" spans="1:22" ht="25.5" x14ac:dyDescent="0.25">
      <c r="A2" s="61">
        <v>53001</v>
      </c>
      <c r="B2" s="61" t="s">
        <v>521</v>
      </c>
      <c r="C2" s="62" t="s">
        <v>296</v>
      </c>
      <c r="D2" s="62" t="s">
        <v>515</v>
      </c>
      <c r="E2" s="61">
        <v>110</v>
      </c>
      <c r="F2" s="62" t="s">
        <v>45</v>
      </c>
      <c r="G2" s="61" t="s">
        <v>230</v>
      </c>
      <c r="H2" s="62" t="s">
        <v>26</v>
      </c>
      <c r="I2" s="61" t="s">
        <v>577</v>
      </c>
      <c r="J2" s="62"/>
      <c r="K2" s="62" t="s">
        <v>25</v>
      </c>
      <c r="L2" s="63">
        <v>2017</v>
      </c>
      <c r="M2" s="64">
        <v>78.87</v>
      </c>
      <c r="N2" s="63">
        <v>2019</v>
      </c>
      <c r="O2" s="65">
        <v>85</v>
      </c>
      <c r="P2" s="66" t="s">
        <v>222</v>
      </c>
      <c r="Q2" s="67" t="s">
        <v>521</v>
      </c>
      <c r="R2" s="68">
        <f>M2/O2</f>
        <v>0.92788235294117649</v>
      </c>
      <c r="S2" s="68">
        <f>(O2-M2)/M2</f>
        <v>7.7722835045010721E-2</v>
      </c>
      <c r="T2" s="61"/>
      <c r="U2" s="61"/>
      <c r="V2" s="62" t="str">
        <f t="shared" ref="V2:V66" si="0">CONCATENATE(I2," ","(",K2,")")</f>
        <v>Percentual da malha rodoviária estadual pavimentada (%)</v>
      </c>
    </row>
    <row r="3" spans="1:22" ht="38.25" x14ac:dyDescent="0.25">
      <c r="A3" s="61">
        <v>53001</v>
      </c>
      <c r="B3" s="61" t="s">
        <v>521</v>
      </c>
      <c r="C3" s="62" t="s">
        <v>296</v>
      </c>
      <c r="D3" s="62" t="s">
        <v>515</v>
      </c>
      <c r="E3" s="61">
        <v>110</v>
      </c>
      <c r="F3" s="62" t="s">
        <v>45</v>
      </c>
      <c r="G3" s="61" t="s">
        <v>230</v>
      </c>
      <c r="H3" s="62" t="s">
        <v>26</v>
      </c>
      <c r="I3" s="61" t="s">
        <v>232</v>
      </c>
      <c r="J3" s="62" t="s">
        <v>231</v>
      </c>
      <c r="K3" s="62" t="s">
        <v>620</v>
      </c>
      <c r="L3" s="63">
        <v>2016</v>
      </c>
      <c r="M3" s="64">
        <v>1.03</v>
      </c>
      <c r="N3" s="63">
        <v>2019</v>
      </c>
      <c r="O3" s="64">
        <v>1.05</v>
      </c>
      <c r="P3" s="66" t="s">
        <v>222</v>
      </c>
      <c r="Q3" s="67" t="s">
        <v>521</v>
      </c>
      <c r="R3" s="68">
        <f>M3/O3</f>
        <v>0.98095238095238091</v>
      </c>
      <c r="S3" s="68">
        <f>(O3-M3)/M3</f>
        <v>1.9417475728155355E-2</v>
      </c>
      <c r="T3" s="61"/>
      <c r="U3" s="61"/>
      <c r="V3" s="62" t="str">
        <f t="shared" si="0"/>
        <v>Densidade de malha pavimentada  (Taxa)</v>
      </c>
    </row>
    <row r="4" spans="1:22" ht="38.25" x14ac:dyDescent="0.25">
      <c r="A4" s="62">
        <v>53023</v>
      </c>
      <c r="B4" s="62" t="s">
        <v>219</v>
      </c>
      <c r="C4" s="62" t="s">
        <v>312</v>
      </c>
      <c r="D4" s="62" t="s">
        <v>516</v>
      </c>
      <c r="E4" s="62">
        <v>115</v>
      </c>
      <c r="F4" s="62" t="s">
        <v>30</v>
      </c>
      <c r="G4" s="62" t="s">
        <v>220</v>
      </c>
      <c r="H4" s="62" t="s">
        <v>221</v>
      </c>
      <c r="I4" s="62" t="s">
        <v>578</v>
      </c>
      <c r="J4" s="62"/>
      <c r="K4" s="62" t="s">
        <v>620</v>
      </c>
      <c r="L4" s="62">
        <v>2016</v>
      </c>
      <c r="M4" s="62">
        <v>0</v>
      </c>
      <c r="N4" s="62">
        <v>2019</v>
      </c>
      <c r="O4" s="62">
        <v>3</v>
      </c>
      <c r="P4" s="70" t="s">
        <v>222</v>
      </c>
      <c r="Q4" s="67" t="s">
        <v>219</v>
      </c>
      <c r="R4" s="68">
        <v>0</v>
      </c>
      <c r="S4" s="68">
        <v>1</v>
      </c>
      <c r="T4" s="62"/>
      <c r="U4" s="62"/>
      <c r="V4" s="62" t="str">
        <f t="shared" si="0"/>
        <v>IQTIPass - Índice de Qualidade do Transporte Intermunicipal de Passageiros (Taxa)</v>
      </c>
    </row>
    <row r="5" spans="1:22" ht="38.25" x14ac:dyDescent="0.25">
      <c r="A5" s="62">
        <v>53023</v>
      </c>
      <c r="B5" s="62" t="s">
        <v>219</v>
      </c>
      <c r="C5" s="62" t="s">
        <v>312</v>
      </c>
      <c r="D5" s="62" t="s">
        <v>516</v>
      </c>
      <c r="E5" s="62">
        <v>115</v>
      </c>
      <c r="F5" s="62" t="s">
        <v>30</v>
      </c>
      <c r="G5" s="62" t="s">
        <v>220</v>
      </c>
      <c r="H5" s="62" t="s">
        <v>489</v>
      </c>
      <c r="I5" s="62" t="s">
        <v>607</v>
      </c>
      <c r="J5" s="62"/>
      <c r="K5" s="62" t="s">
        <v>20</v>
      </c>
      <c r="L5" s="62">
        <v>2016</v>
      </c>
      <c r="M5" s="71">
        <v>740</v>
      </c>
      <c r="N5" s="62">
        <v>2019</v>
      </c>
      <c r="O5" s="71">
        <v>900</v>
      </c>
      <c r="P5" s="70" t="s">
        <v>222</v>
      </c>
      <c r="Q5" s="67" t="s">
        <v>219</v>
      </c>
      <c r="R5" s="68">
        <f>M5/O5</f>
        <v>0.82222222222222219</v>
      </c>
      <c r="S5" s="68">
        <f>(O5-M5)/M5</f>
        <v>0.21621621621621623</v>
      </c>
      <c r="T5" s="62"/>
      <c r="U5" s="62"/>
      <c r="V5" s="62" t="str">
        <f t="shared" si="0"/>
        <v>IAAF - Índice Anual de Abordagens de Fiscalização (unidade)</v>
      </c>
    </row>
    <row r="6" spans="1:22" ht="38.25" x14ac:dyDescent="0.25">
      <c r="A6" s="61">
        <v>53001</v>
      </c>
      <c r="B6" s="61" t="s">
        <v>521</v>
      </c>
      <c r="C6" s="62" t="s">
        <v>296</v>
      </c>
      <c r="D6" s="62" t="s">
        <v>515</v>
      </c>
      <c r="E6" s="61">
        <v>130</v>
      </c>
      <c r="F6" s="62" t="s">
        <v>46</v>
      </c>
      <c r="G6" s="62" t="s">
        <v>369</v>
      </c>
      <c r="H6" s="33" t="s">
        <v>27</v>
      </c>
      <c r="I6" s="33" t="s">
        <v>233</v>
      </c>
      <c r="J6" s="72"/>
      <c r="K6" s="62" t="s">
        <v>620</v>
      </c>
      <c r="L6" s="63">
        <v>2016</v>
      </c>
      <c r="M6" s="64">
        <v>2.97</v>
      </c>
      <c r="N6" s="63">
        <v>2019</v>
      </c>
      <c r="O6" s="64">
        <v>2.57</v>
      </c>
      <c r="P6" s="66" t="s">
        <v>234</v>
      </c>
      <c r="Q6" s="67" t="s">
        <v>521</v>
      </c>
      <c r="R6" s="68">
        <f>O6/M6</f>
        <v>0.86531986531986516</v>
      </c>
      <c r="S6" s="68"/>
      <c r="T6" s="61"/>
      <c r="U6" s="61"/>
      <c r="V6" s="62" t="str">
        <f t="shared" si="0"/>
        <v>Mortes por acidentes de trânsito em rodovias estaduais/100mil habitantes (Taxa)</v>
      </c>
    </row>
    <row r="7" spans="1:22" ht="25.5" x14ac:dyDescent="0.25">
      <c r="A7" s="61">
        <v>53001</v>
      </c>
      <c r="B7" s="61" t="s">
        <v>521</v>
      </c>
      <c r="C7" s="62" t="s">
        <v>296</v>
      </c>
      <c r="D7" s="62" t="s">
        <v>515</v>
      </c>
      <c r="E7" s="61">
        <v>140</v>
      </c>
      <c r="F7" s="62" t="s">
        <v>47</v>
      </c>
      <c r="G7" s="62" t="s">
        <v>235</v>
      </c>
      <c r="H7" s="33" t="s">
        <v>29</v>
      </c>
      <c r="I7" s="72" t="s">
        <v>236</v>
      </c>
      <c r="J7" s="72"/>
      <c r="K7" s="62" t="s">
        <v>619</v>
      </c>
      <c r="L7" s="63">
        <v>2017</v>
      </c>
      <c r="M7" s="64">
        <v>56.6</v>
      </c>
      <c r="N7" s="63">
        <v>2019</v>
      </c>
      <c r="O7" s="64">
        <v>80.5</v>
      </c>
      <c r="P7" s="66" t="s">
        <v>222</v>
      </c>
      <c r="Q7" s="67" t="s">
        <v>521</v>
      </c>
      <c r="R7" s="68">
        <f>M7/O7</f>
        <v>0.70310559006211182</v>
      </c>
      <c r="S7" s="68">
        <f t="shared" ref="S7:S13" si="1">(O7-M7)/M7</f>
        <v>0.42226148409893988</v>
      </c>
      <c r="T7" s="61"/>
      <c r="U7" s="61"/>
      <c r="V7" s="62" t="str">
        <f t="shared" si="0"/>
        <v>Km de rodovias estaduais duplicadas (Km)</v>
      </c>
    </row>
    <row r="8" spans="1:22" ht="25.5" x14ac:dyDescent="0.25">
      <c r="A8" s="61">
        <v>27030</v>
      </c>
      <c r="B8" s="61" t="s">
        <v>35</v>
      </c>
      <c r="C8" s="62" t="s">
        <v>295</v>
      </c>
      <c r="D8" s="62" t="s">
        <v>503</v>
      </c>
      <c r="E8" s="61">
        <v>150</v>
      </c>
      <c r="F8" s="62" t="s">
        <v>36</v>
      </c>
      <c r="G8" s="62" t="s">
        <v>155</v>
      </c>
      <c r="H8" s="73" t="s">
        <v>525</v>
      </c>
      <c r="I8" s="62" t="s">
        <v>579</v>
      </c>
      <c r="J8" s="62"/>
      <c r="K8" s="62" t="s">
        <v>25</v>
      </c>
      <c r="L8" s="63">
        <v>2016</v>
      </c>
      <c r="M8" s="74">
        <v>24</v>
      </c>
      <c r="N8" s="63">
        <v>2019</v>
      </c>
      <c r="O8" s="75">
        <v>26</v>
      </c>
      <c r="P8" s="66" t="s">
        <v>222</v>
      </c>
      <c r="Q8" s="67" t="s">
        <v>35</v>
      </c>
      <c r="R8" s="68">
        <f>M8/O8</f>
        <v>0.92307692307692313</v>
      </c>
      <c r="S8" s="68">
        <f t="shared" si="1"/>
        <v>8.3333333333333329E-2</v>
      </c>
      <c r="T8" s="61"/>
      <c r="U8" s="61"/>
      <c r="V8" s="62" t="str">
        <f t="shared" si="0"/>
        <v>Percentual de gastos com pessoal referente a receita no exercício (%)</v>
      </c>
    </row>
    <row r="9" spans="1:22" ht="25.5" x14ac:dyDescent="0.25">
      <c r="A9" s="61">
        <v>41026</v>
      </c>
      <c r="B9" s="61" t="s">
        <v>559</v>
      </c>
      <c r="C9" s="62" t="s">
        <v>560</v>
      </c>
      <c r="D9" s="62" t="s">
        <v>561</v>
      </c>
      <c r="E9" s="61">
        <v>150</v>
      </c>
      <c r="F9" s="62" t="s">
        <v>36</v>
      </c>
      <c r="G9" s="62" t="s">
        <v>155</v>
      </c>
      <c r="H9" s="62" t="s">
        <v>525</v>
      </c>
      <c r="I9" s="61" t="s">
        <v>596</v>
      </c>
      <c r="J9" s="62"/>
      <c r="K9" s="62" t="s">
        <v>618</v>
      </c>
      <c r="L9" s="63">
        <v>2017</v>
      </c>
      <c r="M9" s="78">
        <v>17.5</v>
      </c>
      <c r="N9" s="63">
        <v>2019</v>
      </c>
      <c r="O9" s="78">
        <v>17.5</v>
      </c>
      <c r="P9" s="66" t="s">
        <v>222</v>
      </c>
      <c r="Q9" s="67" t="s">
        <v>559</v>
      </c>
      <c r="R9" s="68">
        <f>M9/O9</f>
        <v>1</v>
      </c>
      <c r="S9" s="68">
        <f t="shared" si="1"/>
        <v>0</v>
      </c>
      <c r="T9" s="61"/>
      <c r="U9" s="61"/>
      <c r="V9" s="62" t="str">
        <f t="shared" si="0"/>
        <v>Profundidade de acesso marítimo do Porto de Imbituba (Metros)</v>
      </c>
    </row>
    <row r="10" spans="1:22" ht="25.5" x14ac:dyDescent="0.25">
      <c r="A10" s="61">
        <v>41026</v>
      </c>
      <c r="B10" s="61" t="s">
        <v>559</v>
      </c>
      <c r="C10" s="62" t="s">
        <v>560</v>
      </c>
      <c r="D10" s="62" t="s">
        <v>561</v>
      </c>
      <c r="E10" s="61">
        <v>150</v>
      </c>
      <c r="F10" s="62" t="s">
        <v>36</v>
      </c>
      <c r="G10" s="62" t="s">
        <v>155</v>
      </c>
      <c r="H10" s="62" t="s">
        <v>525</v>
      </c>
      <c r="I10" s="61" t="s">
        <v>595</v>
      </c>
      <c r="J10" s="62"/>
      <c r="K10" s="62" t="s">
        <v>34</v>
      </c>
      <c r="L10" s="63">
        <v>2017</v>
      </c>
      <c r="M10" s="76">
        <v>81000000</v>
      </c>
      <c r="N10" s="63">
        <v>2019</v>
      </c>
      <c r="O10" s="76">
        <v>88000000</v>
      </c>
      <c r="P10" s="66" t="s">
        <v>222</v>
      </c>
      <c r="Q10" s="67" t="s">
        <v>559</v>
      </c>
      <c r="R10" s="68">
        <f>(M10/O10)</f>
        <v>0.92045454545454541</v>
      </c>
      <c r="S10" s="68">
        <f t="shared" si="1"/>
        <v>8.6419753086419748E-2</v>
      </c>
      <c r="T10" s="61"/>
      <c r="U10" s="61"/>
      <c r="V10" s="62" t="str">
        <f t="shared" si="0"/>
        <v>Receita operacional do Porto de Imbituba (R$)</v>
      </c>
    </row>
    <row r="11" spans="1:22" ht="25.5" x14ac:dyDescent="0.25">
      <c r="A11" s="61">
        <v>27030</v>
      </c>
      <c r="B11" s="61" t="s">
        <v>35</v>
      </c>
      <c r="C11" s="62" t="s">
        <v>295</v>
      </c>
      <c r="D11" s="62" t="s">
        <v>503</v>
      </c>
      <c r="E11" s="61">
        <v>150</v>
      </c>
      <c r="F11" s="62" t="s">
        <v>36</v>
      </c>
      <c r="G11" s="62" t="s">
        <v>155</v>
      </c>
      <c r="H11" s="73" t="s">
        <v>525</v>
      </c>
      <c r="I11" s="62" t="s">
        <v>445</v>
      </c>
      <c r="J11" s="62"/>
      <c r="K11" s="62" t="s">
        <v>492</v>
      </c>
      <c r="L11" s="63">
        <v>2016</v>
      </c>
      <c r="M11" s="76">
        <v>10385241</v>
      </c>
      <c r="N11" s="63">
        <v>2019</v>
      </c>
      <c r="O11" s="65">
        <v>12000000</v>
      </c>
      <c r="P11" s="66" t="s">
        <v>222</v>
      </c>
      <c r="Q11" s="67" t="s">
        <v>35</v>
      </c>
      <c r="R11" s="68">
        <f>M11/O11</f>
        <v>0.86543674999999998</v>
      </c>
      <c r="S11" s="68">
        <f t="shared" si="1"/>
        <v>0.15548594394679913</v>
      </c>
      <c r="T11" s="61"/>
      <c r="U11" s="61"/>
      <c r="V11" s="62" t="str">
        <f t="shared" si="0"/>
        <v>Tonelada movimentada no exercício (tonelada)</v>
      </c>
    </row>
    <row r="12" spans="1:22" ht="25.5" x14ac:dyDescent="0.25">
      <c r="A12" s="61">
        <v>41026</v>
      </c>
      <c r="B12" s="61" t="s">
        <v>559</v>
      </c>
      <c r="C12" s="62" t="s">
        <v>560</v>
      </c>
      <c r="D12" s="62" t="s">
        <v>561</v>
      </c>
      <c r="E12" s="61">
        <v>150</v>
      </c>
      <c r="F12" s="62" t="s">
        <v>36</v>
      </c>
      <c r="G12" s="62" t="s">
        <v>155</v>
      </c>
      <c r="H12" s="62" t="s">
        <v>525</v>
      </c>
      <c r="I12" s="61" t="s">
        <v>597</v>
      </c>
      <c r="J12" s="62"/>
      <c r="K12" s="62" t="s">
        <v>492</v>
      </c>
      <c r="L12" s="63">
        <v>2017</v>
      </c>
      <c r="M12" s="76">
        <v>6000000</v>
      </c>
      <c r="N12" s="63">
        <v>2019</v>
      </c>
      <c r="O12" s="76">
        <v>7000000</v>
      </c>
      <c r="P12" s="66" t="s">
        <v>222</v>
      </c>
      <c r="Q12" s="67" t="s">
        <v>559</v>
      </c>
      <c r="R12" s="68">
        <f>(M12/O12)</f>
        <v>0.8571428571428571</v>
      </c>
      <c r="S12" s="68">
        <f t="shared" si="1"/>
        <v>0.16666666666666666</v>
      </c>
      <c r="T12" s="61"/>
      <c r="U12" s="61"/>
      <c r="V12" s="62" t="str">
        <f t="shared" si="0"/>
        <v>Volume da movimentação de cargas do Porto de Imbituba (tonelada)</v>
      </c>
    </row>
    <row r="13" spans="1:22" ht="25.5" x14ac:dyDescent="0.25">
      <c r="A13" s="61">
        <v>27030</v>
      </c>
      <c r="B13" s="61" t="s">
        <v>35</v>
      </c>
      <c r="C13" s="62" t="s">
        <v>295</v>
      </c>
      <c r="D13" s="62" t="s">
        <v>503</v>
      </c>
      <c r="E13" s="61">
        <v>150</v>
      </c>
      <c r="F13" s="62" t="s">
        <v>36</v>
      </c>
      <c r="G13" s="62" t="s">
        <v>155</v>
      </c>
      <c r="H13" s="73" t="s">
        <v>525</v>
      </c>
      <c r="I13" s="62" t="s">
        <v>442</v>
      </c>
      <c r="J13" s="62"/>
      <c r="K13" s="62" t="s">
        <v>20</v>
      </c>
      <c r="L13" s="63">
        <v>2016</v>
      </c>
      <c r="M13" s="76">
        <v>432</v>
      </c>
      <c r="N13" s="63">
        <v>2019</v>
      </c>
      <c r="O13" s="65">
        <v>456</v>
      </c>
      <c r="P13" s="66" t="s">
        <v>222</v>
      </c>
      <c r="Q13" s="67" t="s">
        <v>35</v>
      </c>
      <c r="R13" s="68">
        <f>M13/O13</f>
        <v>0.94736842105263153</v>
      </c>
      <c r="S13" s="68">
        <f t="shared" si="1"/>
        <v>5.5555555555555552E-2</v>
      </c>
      <c r="T13" s="61"/>
      <c r="U13" s="61"/>
      <c r="V13" s="62" t="str">
        <f t="shared" si="0"/>
        <v>Número de navios atracados no exercício (unidade)</v>
      </c>
    </row>
    <row r="14" spans="1:22" ht="25.5" x14ac:dyDescent="0.25">
      <c r="A14" s="61">
        <v>41023</v>
      </c>
      <c r="B14" s="61" t="s">
        <v>522</v>
      </c>
      <c r="C14" s="62" t="s">
        <v>523</v>
      </c>
      <c r="D14" s="62" t="s">
        <v>524</v>
      </c>
      <c r="E14" s="61">
        <v>150</v>
      </c>
      <c r="F14" s="62" t="s">
        <v>36</v>
      </c>
      <c r="G14" s="62" t="s">
        <v>155</v>
      </c>
      <c r="H14" s="62" t="s">
        <v>525</v>
      </c>
      <c r="I14" s="62" t="s">
        <v>526</v>
      </c>
      <c r="J14" s="62"/>
      <c r="K14" s="62" t="s">
        <v>20</v>
      </c>
      <c r="L14" s="63">
        <v>2016</v>
      </c>
      <c r="M14" s="77">
        <v>0</v>
      </c>
      <c r="N14" s="63">
        <v>2019</v>
      </c>
      <c r="O14" s="76">
        <v>7</v>
      </c>
      <c r="P14" s="66" t="s">
        <v>222</v>
      </c>
      <c r="Q14" s="67" t="s">
        <v>522</v>
      </c>
      <c r="R14" s="68">
        <f>(M14/O14)</f>
        <v>0</v>
      </c>
      <c r="S14" s="68">
        <v>1</v>
      </c>
      <c r="T14" s="61"/>
      <c r="U14" s="61"/>
      <c r="V14" s="62" t="str">
        <f t="shared" si="0"/>
        <v>Número de elementos estruturais da AALP - Área de Apoio Logístico Portuário (unidade)</v>
      </c>
    </row>
    <row r="15" spans="1:22" ht="51" x14ac:dyDescent="0.25">
      <c r="A15" s="61">
        <v>41021</v>
      </c>
      <c r="B15" s="61" t="s">
        <v>215</v>
      </c>
      <c r="C15" s="62" t="s">
        <v>368</v>
      </c>
      <c r="D15" s="62" t="s">
        <v>504</v>
      </c>
      <c r="E15" s="61">
        <v>160</v>
      </c>
      <c r="F15" s="62" t="s">
        <v>216</v>
      </c>
      <c r="G15" s="62" t="s">
        <v>217</v>
      </c>
      <c r="H15" s="73" t="s">
        <v>654</v>
      </c>
      <c r="I15" s="62" t="s">
        <v>448</v>
      </c>
      <c r="J15" s="62"/>
      <c r="K15" s="61" t="s">
        <v>651</v>
      </c>
      <c r="L15" s="63">
        <v>2017</v>
      </c>
      <c r="M15" s="79">
        <v>71.790000000000006</v>
      </c>
      <c r="N15" s="63">
        <v>2019</v>
      </c>
      <c r="O15" s="79">
        <v>74.17</v>
      </c>
      <c r="P15" s="66" t="s">
        <v>222</v>
      </c>
      <c r="Q15" s="67" t="s">
        <v>215</v>
      </c>
      <c r="R15" s="68">
        <f>M15/O15</f>
        <v>0.96791155453687483</v>
      </c>
      <c r="S15" s="68">
        <f>(O15-M15)/M15</f>
        <v>3.3152249616938224E-2</v>
      </c>
      <c r="T15" s="61"/>
      <c r="U15" s="61"/>
      <c r="V15" s="62" t="str">
        <f t="shared" si="0"/>
        <v>Geração de energia  (MW médio)</v>
      </c>
    </row>
    <row r="16" spans="1:22" ht="63.75" x14ac:dyDescent="0.25">
      <c r="A16" s="61">
        <v>41021</v>
      </c>
      <c r="B16" s="61" t="s">
        <v>215</v>
      </c>
      <c r="C16" s="62" t="s">
        <v>368</v>
      </c>
      <c r="D16" s="62" t="s">
        <v>504</v>
      </c>
      <c r="E16" s="61">
        <v>181</v>
      </c>
      <c r="F16" s="62" t="s">
        <v>376</v>
      </c>
      <c r="G16" s="62" t="s">
        <v>218</v>
      </c>
      <c r="H16" s="73" t="s">
        <v>655</v>
      </c>
      <c r="I16" s="62" t="s">
        <v>652</v>
      </c>
      <c r="J16" s="62"/>
      <c r="K16" s="61" t="s">
        <v>619</v>
      </c>
      <c r="L16" s="63">
        <v>2017</v>
      </c>
      <c r="M16" s="77">
        <v>0</v>
      </c>
      <c r="N16" s="63">
        <v>2019</v>
      </c>
      <c r="O16" s="61">
        <v>485</v>
      </c>
      <c r="P16" s="66" t="s">
        <v>222</v>
      </c>
      <c r="Q16" s="67" t="s">
        <v>215</v>
      </c>
      <c r="R16" s="68">
        <f>M16/O16</f>
        <v>0</v>
      </c>
      <c r="S16" s="68">
        <v>1</v>
      </c>
      <c r="T16" s="61"/>
      <c r="U16" s="61"/>
      <c r="V16" s="62" t="str">
        <f t="shared" si="0"/>
        <v>Quantidade de Linha de Transmissão (Km)</v>
      </c>
    </row>
    <row r="17" spans="1:22" ht="38.25" x14ac:dyDescent="0.25">
      <c r="A17" s="61">
        <v>41021</v>
      </c>
      <c r="B17" s="61" t="s">
        <v>647</v>
      </c>
      <c r="C17" s="62" t="s">
        <v>368</v>
      </c>
      <c r="D17" s="62" t="s">
        <v>504</v>
      </c>
      <c r="E17" s="61">
        <v>182</v>
      </c>
      <c r="F17" s="62" t="s">
        <v>648</v>
      </c>
      <c r="G17" s="62" t="s">
        <v>649</v>
      </c>
      <c r="H17" s="73" t="s">
        <v>656</v>
      </c>
      <c r="I17" s="62" t="s">
        <v>649</v>
      </c>
      <c r="J17" s="62"/>
      <c r="K17" s="61" t="s">
        <v>650</v>
      </c>
      <c r="L17" s="63">
        <v>2017</v>
      </c>
      <c r="M17" s="76">
        <v>23713395</v>
      </c>
      <c r="N17" s="63">
        <v>2019</v>
      </c>
      <c r="O17" s="76">
        <v>26048471</v>
      </c>
      <c r="P17" s="66" t="s">
        <v>222</v>
      </c>
      <c r="Q17" s="67" t="s">
        <v>215</v>
      </c>
      <c r="R17" s="68">
        <f>M17/O17</f>
        <v>0.91035650422629411</v>
      </c>
      <c r="S17" s="68">
        <f t="shared" ref="S17:S39" si="2">(O17-M17)/M17</f>
        <v>9.8470758826393265E-2</v>
      </c>
      <c r="T17" s="61"/>
      <c r="U17" s="61"/>
      <c r="V17" s="62" t="str">
        <f t="shared" si="0"/>
        <v>Energia Elétrica Distribuída (MWh)</v>
      </c>
    </row>
    <row r="18" spans="1:22" ht="38.25" x14ac:dyDescent="0.25">
      <c r="A18" s="61">
        <v>41021</v>
      </c>
      <c r="B18" s="61" t="s">
        <v>215</v>
      </c>
      <c r="C18" s="62" t="s">
        <v>368</v>
      </c>
      <c r="D18" s="62" t="s">
        <v>504</v>
      </c>
      <c r="E18" s="61">
        <v>183</v>
      </c>
      <c r="F18" s="62" t="s">
        <v>574</v>
      </c>
      <c r="G18" s="62" t="s">
        <v>557</v>
      </c>
      <c r="H18" s="73" t="s">
        <v>653</v>
      </c>
      <c r="I18" s="62" t="s">
        <v>558</v>
      </c>
      <c r="J18" s="62"/>
      <c r="K18" s="61" t="s">
        <v>20</v>
      </c>
      <c r="L18" s="63">
        <v>2017</v>
      </c>
      <c r="M18" s="76">
        <v>7</v>
      </c>
      <c r="N18" s="63">
        <v>2019</v>
      </c>
      <c r="O18" s="76">
        <v>9</v>
      </c>
      <c r="P18" s="66" t="s">
        <v>222</v>
      </c>
      <c r="Q18" s="67" t="s">
        <v>215</v>
      </c>
      <c r="R18" s="68">
        <f>M18/O18</f>
        <v>0.77777777777777779</v>
      </c>
      <c r="S18" s="68">
        <f t="shared" si="2"/>
        <v>0.2857142857142857</v>
      </c>
      <c r="T18" s="61"/>
      <c r="U18" s="61"/>
      <c r="V18" s="62" t="str">
        <f t="shared" si="0"/>
        <v>Quantidade  de Empresas que a CELESC H tem participação (unidade)</v>
      </c>
    </row>
    <row r="19" spans="1:22" ht="38.25" x14ac:dyDescent="0.25">
      <c r="A19" s="61">
        <v>41023</v>
      </c>
      <c r="B19" s="61" t="s">
        <v>522</v>
      </c>
      <c r="C19" s="62" t="s">
        <v>523</v>
      </c>
      <c r="D19" s="62" t="s">
        <v>524</v>
      </c>
      <c r="E19" s="61">
        <v>188</v>
      </c>
      <c r="F19" s="62" t="s">
        <v>530</v>
      </c>
      <c r="G19" s="62" t="s">
        <v>531</v>
      </c>
      <c r="H19" s="62" t="s">
        <v>527</v>
      </c>
      <c r="I19" s="62" t="s">
        <v>528</v>
      </c>
      <c r="J19" s="62"/>
      <c r="K19" s="62" t="s">
        <v>20</v>
      </c>
      <c r="L19" s="63">
        <v>2016</v>
      </c>
      <c r="M19" s="76">
        <v>8</v>
      </c>
      <c r="N19" s="63">
        <v>2019</v>
      </c>
      <c r="O19" s="76">
        <v>12</v>
      </c>
      <c r="P19" s="66" t="s">
        <v>222</v>
      </c>
      <c r="Q19" s="67" t="s">
        <v>522</v>
      </c>
      <c r="R19" s="68">
        <f t="shared" ref="R19:R28" si="3">(M19/O19)</f>
        <v>0.66666666666666663</v>
      </c>
      <c r="S19" s="68">
        <f t="shared" si="2"/>
        <v>0.5</v>
      </c>
      <c r="T19" s="61"/>
      <c r="U19" s="61"/>
      <c r="V19" s="62" t="str">
        <f t="shared" si="0"/>
        <v>Número de empresas apoiadas por participação acionária direta ou via fundos de investimento (unidade)</v>
      </c>
    </row>
    <row r="20" spans="1:22" ht="38.25" x14ac:dyDescent="0.25">
      <c r="A20" s="61">
        <v>41023</v>
      </c>
      <c r="B20" s="61" t="s">
        <v>522</v>
      </c>
      <c r="C20" s="62" t="s">
        <v>523</v>
      </c>
      <c r="D20" s="62" t="s">
        <v>524</v>
      </c>
      <c r="E20" s="61">
        <v>188</v>
      </c>
      <c r="F20" s="62" t="s">
        <v>530</v>
      </c>
      <c r="G20" s="62" t="s">
        <v>531</v>
      </c>
      <c r="H20" s="62" t="s">
        <v>527</v>
      </c>
      <c r="I20" s="61" t="s">
        <v>529</v>
      </c>
      <c r="J20" s="62"/>
      <c r="K20" s="62" t="s">
        <v>20</v>
      </c>
      <c r="L20" s="63">
        <v>2016</v>
      </c>
      <c r="M20" s="76">
        <v>1</v>
      </c>
      <c r="N20" s="63">
        <v>2019</v>
      </c>
      <c r="O20" s="76">
        <v>3</v>
      </c>
      <c r="P20" s="66" t="s">
        <v>222</v>
      </c>
      <c r="Q20" s="67" t="s">
        <v>522</v>
      </c>
      <c r="R20" s="68">
        <f t="shared" si="3"/>
        <v>0.33333333333333331</v>
      </c>
      <c r="S20" s="68">
        <f t="shared" si="2"/>
        <v>2</v>
      </c>
      <c r="T20" s="61"/>
      <c r="U20" s="61"/>
      <c r="V20" s="62" t="str">
        <f t="shared" si="0"/>
        <v>Número de obras de acessibilidade realizadas (unidade)</v>
      </c>
    </row>
    <row r="21" spans="1:22" ht="38.25" x14ac:dyDescent="0.25">
      <c r="A21" s="61">
        <v>41029</v>
      </c>
      <c r="B21" s="61" t="s">
        <v>563</v>
      </c>
      <c r="C21" s="62" t="s">
        <v>567</v>
      </c>
      <c r="D21" s="62" t="s">
        <v>568</v>
      </c>
      <c r="E21" s="61">
        <v>200</v>
      </c>
      <c r="F21" s="62" t="s">
        <v>564</v>
      </c>
      <c r="G21" s="62" t="s">
        <v>565</v>
      </c>
      <c r="H21" s="62" t="s">
        <v>566</v>
      </c>
      <c r="I21" s="61" t="s">
        <v>569</v>
      </c>
      <c r="J21" s="62"/>
      <c r="K21" s="62" t="s">
        <v>34</v>
      </c>
      <c r="L21" s="63">
        <v>2017</v>
      </c>
      <c r="M21" s="79">
        <v>11230534.699999999</v>
      </c>
      <c r="N21" s="63">
        <v>2019</v>
      </c>
      <c r="O21" s="76">
        <v>92089000</v>
      </c>
      <c r="P21" s="66" t="s">
        <v>222</v>
      </c>
      <c r="Q21" s="67" t="s">
        <v>563</v>
      </c>
      <c r="R21" s="68">
        <f t="shared" si="3"/>
        <v>0.12195305302479123</v>
      </c>
      <c r="S21" s="68">
        <f t="shared" si="2"/>
        <v>7.1998767164665809</v>
      </c>
      <c r="T21" s="61"/>
      <c r="U21" s="61"/>
      <c r="V21" s="62" t="str">
        <f t="shared" si="0"/>
        <v>Apoio creditício a microempresas (R$)</v>
      </c>
    </row>
    <row r="22" spans="1:22" ht="38.25" x14ac:dyDescent="0.25">
      <c r="A22" s="61">
        <v>41029</v>
      </c>
      <c r="B22" s="61" t="s">
        <v>563</v>
      </c>
      <c r="C22" s="62" t="s">
        <v>567</v>
      </c>
      <c r="D22" s="62" t="s">
        <v>568</v>
      </c>
      <c r="E22" s="61">
        <v>200</v>
      </c>
      <c r="F22" s="62" t="s">
        <v>564</v>
      </c>
      <c r="G22" s="62" t="s">
        <v>565</v>
      </c>
      <c r="H22" s="62" t="s">
        <v>566</v>
      </c>
      <c r="I22" s="61" t="s">
        <v>570</v>
      </c>
      <c r="J22" s="62"/>
      <c r="K22" s="62" t="s">
        <v>34</v>
      </c>
      <c r="L22" s="63">
        <v>2017</v>
      </c>
      <c r="M22" s="79">
        <v>20789586.120000001</v>
      </c>
      <c r="N22" s="63">
        <v>2019</v>
      </c>
      <c r="O22" s="76">
        <v>248129000</v>
      </c>
      <c r="P22" s="66" t="s">
        <v>222</v>
      </c>
      <c r="Q22" s="67" t="s">
        <v>563</v>
      </c>
      <c r="R22" s="68">
        <f t="shared" si="3"/>
        <v>8.3785394371476127E-2</v>
      </c>
      <c r="S22" s="68">
        <f t="shared" si="2"/>
        <v>10.935254437859872</v>
      </c>
      <c r="T22" s="61"/>
      <c r="U22" s="61"/>
      <c r="V22" s="62" t="str">
        <f t="shared" si="0"/>
        <v>Apoio creditício às empresas de médio e grande porte (R$)</v>
      </c>
    </row>
    <row r="23" spans="1:22" ht="25.5" x14ac:dyDescent="0.25">
      <c r="A23" s="61">
        <v>41029</v>
      </c>
      <c r="B23" s="61" t="s">
        <v>563</v>
      </c>
      <c r="C23" s="62" t="s">
        <v>567</v>
      </c>
      <c r="D23" s="62" t="s">
        <v>568</v>
      </c>
      <c r="E23" s="61">
        <v>200</v>
      </c>
      <c r="F23" s="62" t="s">
        <v>564</v>
      </c>
      <c r="G23" s="62" t="s">
        <v>565</v>
      </c>
      <c r="H23" s="62" t="s">
        <v>575</v>
      </c>
      <c r="I23" s="61" t="s">
        <v>571</v>
      </c>
      <c r="J23" s="62"/>
      <c r="K23" s="62" t="s">
        <v>34</v>
      </c>
      <c r="L23" s="63">
        <v>2017</v>
      </c>
      <c r="M23" s="76">
        <v>10000000</v>
      </c>
      <c r="N23" s="63">
        <v>2019</v>
      </c>
      <c r="O23" s="76">
        <v>23678000</v>
      </c>
      <c r="P23" s="66" t="s">
        <v>222</v>
      </c>
      <c r="Q23" s="67" t="s">
        <v>563</v>
      </c>
      <c r="R23" s="68">
        <f t="shared" si="3"/>
        <v>0.42233296731142833</v>
      </c>
      <c r="S23" s="68">
        <f t="shared" si="2"/>
        <v>1.3677999999999999</v>
      </c>
      <c r="T23" s="61"/>
      <c r="U23" s="61"/>
      <c r="V23" s="62" t="str">
        <f t="shared" si="0"/>
        <v>Apoio creditício ao sistema de microcrédito para instituições (R$)</v>
      </c>
    </row>
    <row r="24" spans="1:22" ht="25.5" x14ac:dyDescent="0.25">
      <c r="A24" s="61">
        <v>41029</v>
      </c>
      <c r="B24" s="61" t="s">
        <v>563</v>
      </c>
      <c r="C24" s="62" t="s">
        <v>567</v>
      </c>
      <c r="D24" s="62" t="s">
        <v>568</v>
      </c>
      <c r="E24" s="61">
        <v>200</v>
      </c>
      <c r="F24" s="62" t="s">
        <v>564</v>
      </c>
      <c r="G24" s="62" t="s">
        <v>565</v>
      </c>
      <c r="H24" s="62" t="s">
        <v>576</v>
      </c>
      <c r="I24" s="61" t="s">
        <v>572</v>
      </c>
      <c r="J24" s="62"/>
      <c r="K24" s="62" t="s">
        <v>34</v>
      </c>
      <c r="L24" s="63">
        <v>2017</v>
      </c>
      <c r="M24" s="76">
        <v>20090000</v>
      </c>
      <c r="N24" s="63">
        <v>2019</v>
      </c>
      <c r="O24" s="76">
        <v>130794000</v>
      </c>
      <c r="P24" s="66" t="s">
        <v>222</v>
      </c>
      <c r="Q24" s="67" t="s">
        <v>563</v>
      </c>
      <c r="R24" s="68">
        <f t="shared" si="3"/>
        <v>0.15360031805740323</v>
      </c>
      <c r="S24" s="68">
        <f t="shared" si="2"/>
        <v>5.5104031856645097</v>
      </c>
      <c r="T24" s="61"/>
      <c r="U24" s="61"/>
      <c r="V24" s="62" t="str">
        <f t="shared" si="0"/>
        <v>Apoio creditício ao desenvolvimento dos municípios (R$)</v>
      </c>
    </row>
    <row r="25" spans="1:22" ht="38.25" x14ac:dyDescent="0.2">
      <c r="A25" s="61">
        <v>41029</v>
      </c>
      <c r="B25" s="61" t="s">
        <v>563</v>
      </c>
      <c r="C25" s="62" t="s">
        <v>567</v>
      </c>
      <c r="D25" s="62" t="s">
        <v>568</v>
      </c>
      <c r="E25" s="61">
        <v>200</v>
      </c>
      <c r="F25" s="62" t="s">
        <v>564</v>
      </c>
      <c r="G25" s="62" t="s">
        <v>565</v>
      </c>
      <c r="H25" s="62" t="s">
        <v>566</v>
      </c>
      <c r="I25" s="80" t="s">
        <v>569</v>
      </c>
      <c r="J25" s="62"/>
      <c r="K25" s="62" t="s">
        <v>20</v>
      </c>
      <c r="L25" s="63">
        <v>2017</v>
      </c>
      <c r="M25" s="76">
        <v>145</v>
      </c>
      <c r="N25" s="63">
        <v>2019</v>
      </c>
      <c r="O25" s="76">
        <v>275</v>
      </c>
      <c r="P25" s="66" t="s">
        <v>222</v>
      </c>
      <c r="Q25" s="67" t="s">
        <v>563</v>
      </c>
      <c r="R25" s="68">
        <f t="shared" si="3"/>
        <v>0.52727272727272723</v>
      </c>
      <c r="S25" s="68">
        <f t="shared" si="2"/>
        <v>0.89655172413793105</v>
      </c>
      <c r="T25" s="61"/>
      <c r="U25" s="61"/>
      <c r="V25" s="62" t="str">
        <f t="shared" si="0"/>
        <v>Apoio creditício a microempresas (unidade)</v>
      </c>
    </row>
    <row r="26" spans="1:22" ht="38.25" x14ac:dyDescent="0.25">
      <c r="A26" s="61">
        <v>41029</v>
      </c>
      <c r="B26" s="61" t="s">
        <v>563</v>
      </c>
      <c r="C26" s="62" t="s">
        <v>567</v>
      </c>
      <c r="D26" s="62" t="s">
        <v>568</v>
      </c>
      <c r="E26" s="61">
        <v>200</v>
      </c>
      <c r="F26" s="62" t="s">
        <v>564</v>
      </c>
      <c r="G26" s="62" t="s">
        <v>565</v>
      </c>
      <c r="H26" s="62" t="s">
        <v>566</v>
      </c>
      <c r="I26" s="61" t="s">
        <v>570</v>
      </c>
      <c r="J26" s="62"/>
      <c r="K26" s="62" t="s">
        <v>20</v>
      </c>
      <c r="L26" s="63">
        <v>2017</v>
      </c>
      <c r="M26" s="76">
        <v>16</v>
      </c>
      <c r="N26" s="63">
        <v>2019</v>
      </c>
      <c r="O26" s="76">
        <v>130</v>
      </c>
      <c r="P26" s="66" t="s">
        <v>222</v>
      </c>
      <c r="Q26" s="67" t="s">
        <v>563</v>
      </c>
      <c r="R26" s="68">
        <f t="shared" si="3"/>
        <v>0.12307692307692308</v>
      </c>
      <c r="S26" s="68">
        <f t="shared" si="2"/>
        <v>7.125</v>
      </c>
      <c r="T26" s="61"/>
      <c r="U26" s="61"/>
      <c r="V26" s="62" t="str">
        <f t="shared" si="0"/>
        <v>Apoio creditício às empresas de médio e grande porte (unidade)</v>
      </c>
    </row>
    <row r="27" spans="1:22" ht="25.5" x14ac:dyDescent="0.25">
      <c r="A27" s="61">
        <v>41029</v>
      </c>
      <c r="B27" s="61" t="s">
        <v>563</v>
      </c>
      <c r="C27" s="62" t="s">
        <v>567</v>
      </c>
      <c r="D27" s="62" t="s">
        <v>568</v>
      </c>
      <c r="E27" s="61">
        <v>200</v>
      </c>
      <c r="F27" s="62" t="s">
        <v>564</v>
      </c>
      <c r="G27" s="62" t="s">
        <v>565</v>
      </c>
      <c r="H27" s="62" t="s">
        <v>575</v>
      </c>
      <c r="I27" s="61" t="s">
        <v>571</v>
      </c>
      <c r="J27" s="62"/>
      <c r="K27" s="62" t="s">
        <v>20</v>
      </c>
      <c r="L27" s="63">
        <v>2017</v>
      </c>
      <c r="M27" s="76">
        <v>19</v>
      </c>
      <c r="N27" s="63">
        <v>2019</v>
      </c>
      <c r="O27" s="76">
        <v>21</v>
      </c>
      <c r="P27" s="66" t="s">
        <v>222</v>
      </c>
      <c r="Q27" s="67" t="s">
        <v>563</v>
      </c>
      <c r="R27" s="68">
        <f t="shared" si="3"/>
        <v>0.90476190476190477</v>
      </c>
      <c r="S27" s="68">
        <f t="shared" si="2"/>
        <v>0.10526315789473684</v>
      </c>
      <c r="T27" s="61"/>
      <c r="U27" s="61"/>
      <c r="V27" s="62" t="str">
        <f t="shared" si="0"/>
        <v>Apoio creditício ao sistema de microcrédito para instituições (unidade)</v>
      </c>
    </row>
    <row r="28" spans="1:22" ht="25.5" x14ac:dyDescent="0.25">
      <c r="A28" s="61">
        <v>41029</v>
      </c>
      <c r="B28" s="61" t="s">
        <v>563</v>
      </c>
      <c r="C28" s="62" t="s">
        <v>567</v>
      </c>
      <c r="D28" s="62" t="s">
        <v>568</v>
      </c>
      <c r="E28" s="61">
        <v>200</v>
      </c>
      <c r="F28" s="62" t="s">
        <v>564</v>
      </c>
      <c r="G28" s="62" t="s">
        <v>565</v>
      </c>
      <c r="H28" s="62" t="s">
        <v>576</v>
      </c>
      <c r="I28" s="61" t="s">
        <v>572</v>
      </c>
      <c r="J28" s="62"/>
      <c r="K28" s="62" t="s">
        <v>20</v>
      </c>
      <c r="L28" s="63">
        <v>2017</v>
      </c>
      <c r="M28" s="76">
        <v>9</v>
      </c>
      <c r="N28" s="63">
        <v>2019</v>
      </c>
      <c r="O28" s="76">
        <v>87</v>
      </c>
      <c r="P28" s="66" t="s">
        <v>222</v>
      </c>
      <c r="Q28" s="67" t="s">
        <v>563</v>
      </c>
      <c r="R28" s="68">
        <f t="shared" si="3"/>
        <v>0.10344827586206896</v>
      </c>
      <c r="S28" s="68">
        <f t="shared" si="2"/>
        <v>8.6666666666666661</v>
      </c>
      <c r="T28" s="61"/>
      <c r="U28" s="61"/>
      <c r="V28" s="62" t="str">
        <f t="shared" si="0"/>
        <v>Apoio creditício ao desenvolvimento dos municípios (unidade)</v>
      </c>
    </row>
    <row r="29" spans="1:22" ht="25.5" x14ac:dyDescent="0.25">
      <c r="A29" s="61">
        <v>27025</v>
      </c>
      <c r="B29" s="61" t="s">
        <v>181</v>
      </c>
      <c r="C29" s="62" t="s">
        <v>297</v>
      </c>
      <c r="D29" s="62" t="s">
        <v>501</v>
      </c>
      <c r="E29" s="61">
        <v>211</v>
      </c>
      <c r="F29" s="62" t="s">
        <v>81</v>
      </c>
      <c r="G29" s="62" t="s">
        <v>162</v>
      </c>
      <c r="H29" s="73" t="s">
        <v>102</v>
      </c>
      <c r="I29" s="62" t="s">
        <v>84</v>
      </c>
      <c r="J29" s="62"/>
      <c r="K29" s="62" t="s">
        <v>20</v>
      </c>
      <c r="L29" s="63">
        <v>2016</v>
      </c>
      <c r="M29" s="65">
        <v>20565</v>
      </c>
      <c r="N29" s="63">
        <v>2019</v>
      </c>
      <c r="O29" s="65">
        <v>35000</v>
      </c>
      <c r="P29" s="66" t="s">
        <v>222</v>
      </c>
      <c r="Q29" s="67" t="s">
        <v>181</v>
      </c>
      <c r="R29" s="68">
        <f t="shared" ref="R29:R59" si="4">M29/O29</f>
        <v>0.58757142857142852</v>
      </c>
      <c r="S29" s="68">
        <f t="shared" si="2"/>
        <v>0.70192073911986386</v>
      </c>
      <c r="T29" s="61"/>
      <c r="U29" s="61"/>
      <c r="V29" s="62" t="str">
        <f t="shared" si="0"/>
        <v>Número de ações fiscais em produtos regulamentados (unidade)</v>
      </c>
    </row>
    <row r="30" spans="1:22" ht="25.5" x14ac:dyDescent="0.25">
      <c r="A30" s="61">
        <v>27025</v>
      </c>
      <c r="B30" s="61" t="s">
        <v>181</v>
      </c>
      <c r="C30" s="62" t="s">
        <v>297</v>
      </c>
      <c r="D30" s="62" t="s">
        <v>501</v>
      </c>
      <c r="E30" s="61">
        <v>211</v>
      </c>
      <c r="F30" s="62" t="s">
        <v>81</v>
      </c>
      <c r="G30" s="62" t="s">
        <v>162</v>
      </c>
      <c r="H30" s="73" t="s">
        <v>102</v>
      </c>
      <c r="I30" s="62" t="s">
        <v>83</v>
      </c>
      <c r="J30" s="62"/>
      <c r="K30" s="62" t="s">
        <v>20</v>
      </c>
      <c r="L30" s="63">
        <v>2016</v>
      </c>
      <c r="M30" s="65">
        <v>42275</v>
      </c>
      <c r="N30" s="63">
        <v>2019</v>
      </c>
      <c r="O30" s="65">
        <v>70000</v>
      </c>
      <c r="P30" s="66" t="s">
        <v>222</v>
      </c>
      <c r="Q30" s="67" t="s">
        <v>181</v>
      </c>
      <c r="R30" s="68">
        <f t="shared" si="4"/>
        <v>0.60392857142857148</v>
      </c>
      <c r="S30" s="68">
        <f t="shared" si="2"/>
        <v>0.65582495564754584</v>
      </c>
      <c r="T30" s="61"/>
      <c r="U30" s="61"/>
      <c r="V30" s="62" t="str">
        <f t="shared" si="0"/>
        <v>Número de ensaios em produtos pré-medidos (unidade)</v>
      </c>
    </row>
    <row r="31" spans="1:22" ht="25.5" x14ac:dyDescent="0.25">
      <c r="A31" s="61">
        <v>27025</v>
      </c>
      <c r="B31" s="61" t="s">
        <v>181</v>
      </c>
      <c r="C31" s="62" t="s">
        <v>297</v>
      </c>
      <c r="D31" s="62" t="s">
        <v>501</v>
      </c>
      <c r="E31" s="61">
        <v>211</v>
      </c>
      <c r="F31" s="62" t="s">
        <v>81</v>
      </c>
      <c r="G31" s="62" t="s">
        <v>162</v>
      </c>
      <c r="H31" s="73" t="s">
        <v>102</v>
      </c>
      <c r="I31" s="62" t="s">
        <v>85</v>
      </c>
      <c r="J31" s="62"/>
      <c r="K31" s="62" t="s">
        <v>20</v>
      </c>
      <c r="L31" s="63">
        <v>2016</v>
      </c>
      <c r="M31" s="65">
        <v>328</v>
      </c>
      <c r="N31" s="63">
        <v>2019</v>
      </c>
      <c r="O31" s="76">
        <v>350</v>
      </c>
      <c r="P31" s="66" t="s">
        <v>222</v>
      </c>
      <c r="Q31" s="67" t="s">
        <v>181</v>
      </c>
      <c r="R31" s="68">
        <f t="shared" si="4"/>
        <v>0.93714285714285717</v>
      </c>
      <c r="S31" s="68">
        <f t="shared" si="2"/>
        <v>6.7073170731707321E-2</v>
      </c>
      <c r="T31" s="61"/>
      <c r="U31" s="61"/>
      <c r="V31" s="62" t="str">
        <f t="shared" si="0"/>
        <v>Número de verificações em empresas prestadoras de serviços (unidade)</v>
      </c>
    </row>
    <row r="32" spans="1:22" ht="25.5" x14ac:dyDescent="0.25">
      <c r="A32" s="61">
        <v>27025</v>
      </c>
      <c r="B32" s="61" t="s">
        <v>181</v>
      </c>
      <c r="C32" s="62" t="s">
        <v>297</v>
      </c>
      <c r="D32" s="62" t="s">
        <v>501</v>
      </c>
      <c r="E32" s="61">
        <v>211</v>
      </c>
      <c r="F32" s="62" t="s">
        <v>81</v>
      </c>
      <c r="G32" s="62" t="s">
        <v>162</v>
      </c>
      <c r="H32" s="73" t="s">
        <v>102</v>
      </c>
      <c r="I32" s="62" t="s">
        <v>82</v>
      </c>
      <c r="J32" s="62"/>
      <c r="K32" s="62" t="s">
        <v>20</v>
      </c>
      <c r="L32" s="63">
        <v>2016</v>
      </c>
      <c r="M32" s="65">
        <v>162896</v>
      </c>
      <c r="N32" s="63">
        <v>2019</v>
      </c>
      <c r="O32" s="65">
        <v>200000</v>
      </c>
      <c r="P32" s="66" t="s">
        <v>222</v>
      </c>
      <c r="Q32" s="67" t="s">
        <v>181</v>
      </c>
      <c r="R32" s="68">
        <f t="shared" si="4"/>
        <v>0.81447999999999998</v>
      </c>
      <c r="S32" s="68">
        <f t="shared" si="2"/>
        <v>0.22777723209900796</v>
      </c>
      <c r="T32" s="61"/>
      <c r="U32" s="61"/>
      <c r="V32" s="62" t="str">
        <f t="shared" si="0"/>
        <v>Número de verificações em instrumentos de medição (unidade)</v>
      </c>
    </row>
    <row r="33" spans="1:22" ht="38.25" x14ac:dyDescent="0.25">
      <c r="A33" s="61">
        <v>27024</v>
      </c>
      <c r="B33" s="61" t="s">
        <v>180</v>
      </c>
      <c r="C33" s="62" t="s">
        <v>519</v>
      </c>
      <c r="D33" s="62" t="s">
        <v>520</v>
      </c>
      <c r="E33" s="61">
        <v>230</v>
      </c>
      <c r="F33" s="62" t="s">
        <v>101</v>
      </c>
      <c r="G33" s="62" t="s">
        <v>374</v>
      </c>
      <c r="H33" s="73" t="s">
        <v>430</v>
      </c>
      <c r="I33" s="62" t="s">
        <v>433</v>
      </c>
      <c r="J33" s="62"/>
      <c r="K33" s="62" t="s">
        <v>20</v>
      </c>
      <c r="L33" s="63">
        <v>2016</v>
      </c>
      <c r="M33" s="65">
        <v>87</v>
      </c>
      <c r="N33" s="63">
        <v>2019</v>
      </c>
      <c r="O33" s="65">
        <v>100</v>
      </c>
      <c r="P33" s="66" t="s">
        <v>222</v>
      </c>
      <c r="Q33" s="67" t="s">
        <v>180</v>
      </c>
      <c r="R33" s="68">
        <f t="shared" si="4"/>
        <v>0.87</v>
      </c>
      <c r="S33" s="68">
        <f t="shared" si="2"/>
        <v>0.14942528735632185</v>
      </c>
      <c r="T33" s="61"/>
      <c r="U33" s="61"/>
      <c r="V33" s="62" t="str">
        <f t="shared" si="0"/>
        <v>Pesquisador-bolsista - bolsas concedidas por ano (unidade)</v>
      </c>
    </row>
    <row r="34" spans="1:22" ht="38.25" x14ac:dyDescent="0.25">
      <c r="A34" s="61">
        <v>27024</v>
      </c>
      <c r="B34" s="61" t="s">
        <v>180</v>
      </c>
      <c r="C34" s="62" t="s">
        <v>519</v>
      </c>
      <c r="D34" s="62" t="s">
        <v>520</v>
      </c>
      <c r="E34" s="61">
        <v>230</v>
      </c>
      <c r="F34" s="62" t="s">
        <v>101</v>
      </c>
      <c r="G34" s="62" t="s">
        <v>374</v>
      </c>
      <c r="H34" s="73" t="s">
        <v>437</v>
      </c>
      <c r="I34" s="62" t="s">
        <v>434</v>
      </c>
      <c r="J34" s="62"/>
      <c r="K34" s="62" t="s">
        <v>20</v>
      </c>
      <c r="L34" s="63">
        <v>2016</v>
      </c>
      <c r="M34" s="65">
        <v>153</v>
      </c>
      <c r="N34" s="63">
        <v>2019</v>
      </c>
      <c r="O34" s="65">
        <v>200</v>
      </c>
      <c r="P34" s="66" t="s">
        <v>222</v>
      </c>
      <c r="Q34" s="67" t="s">
        <v>180</v>
      </c>
      <c r="R34" s="68">
        <f t="shared" si="4"/>
        <v>0.76500000000000001</v>
      </c>
      <c r="S34" s="68">
        <f t="shared" si="2"/>
        <v>0.30718954248366015</v>
      </c>
      <c r="T34" s="61"/>
      <c r="U34" s="61"/>
      <c r="V34" s="62" t="str">
        <f t="shared" si="0"/>
        <v>Pesquisa apoiada - projetos contratados por ano (unidade)</v>
      </c>
    </row>
    <row r="35" spans="1:22" ht="38.25" x14ac:dyDescent="0.25">
      <c r="A35" s="61">
        <v>27024</v>
      </c>
      <c r="B35" s="61" t="s">
        <v>180</v>
      </c>
      <c r="C35" s="62" t="s">
        <v>519</v>
      </c>
      <c r="D35" s="62" t="s">
        <v>520</v>
      </c>
      <c r="E35" s="61">
        <v>230</v>
      </c>
      <c r="F35" s="62" t="s">
        <v>101</v>
      </c>
      <c r="G35" s="62" t="s">
        <v>374</v>
      </c>
      <c r="H35" s="73" t="s">
        <v>438</v>
      </c>
      <c r="I35" s="62" t="s">
        <v>435</v>
      </c>
      <c r="J35" s="62"/>
      <c r="K35" s="62" t="s">
        <v>20</v>
      </c>
      <c r="L35" s="63">
        <v>2016</v>
      </c>
      <c r="M35" s="65">
        <v>145</v>
      </c>
      <c r="N35" s="63">
        <v>2019</v>
      </c>
      <c r="O35" s="65">
        <v>150</v>
      </c>
      <c r="P35" s="66" t="s">
        <v>222</v>
      </c>
      <c r="Q35" s="67" t="s">
        <v>180</v>
      </c>
      <c r="R35" s="68">
        <f t="shared" si="4"/>
        <v>0.96666666666666667</v>
      </c>
      <c r="S35" s="68">
        <f t="shared" si="2"/>
        <v>3.4482758620689655E-2</v>
      </c>
      <c r="T35" s="61"/>
      <c r="U35" s="61"/>
      <c r="V35" s="62" t="str">
        <f t="shared" si="0"/>
        <v>Eventos apoiados - projetos contratados por ano (unidade)</v>
      </c>
    </row>
    <row r="36" spans="1:22" ht="38.25" x14ac:dyDescent="0.25">
      <c r="A36" s="61">
        <v>27024</v>
      </c>
      <c r="B36" s="61" t="s">
        <v>180</v>
      </c>
      <c r="C36" s="62" t="s">
        <v>519</v>
      </c>
      <c r="D36" s="62" t="s">
        <v>520</v>
      </c>
      <c r="E36" s="61">
        <v>230</v>
      </c>
      <c r="F36" s="62" t="s">
        <v>101</v>
      </c>
      <c r="G36" s="62" t="s">
        <v>374</v>
      </c>
      <c r="H36" s="73" t="s">
        <v>439</v>
      </c>
      <c r="I36" s="62" t="s">
        <v>436</v>
      </c>
      <c r="J36" s="62"/>
      <c r="K36" s="62" t="s">
        <v>20</v>
      </c>
      <c r="L36" s="63">
        <v>2016</v>
      </c>
      <c r="M36" s="65">
        <v>91</v>
      </c>
      <c r="N36" s="63">
        <v>2019</v>
      </c>
      <c r="O36" s="65">
        <v>120</v>
      </c>
      <c r="P36" s="66" t="s">
        <v>222</v>
      </c>
      <c r="Q36" s="67" t="s">
        <v>180</v>
      </c>
      <c r="R36" s="68">
        <f t="shared" si="4"/>
        <v>0.7583333333333333</v>
      </c>
      <c r="S36" s="68">
        <f t="shared" si="2"/>
        <v>0.31868131868131866</v>
      </c>
      <c r="T36" s="61"/>
      <c r="U36" s="61"/>
      <c r="V36" s="62" t="str">
        <f t="shared" si="0"/>
        <v>Inovação apoiada - projetos contratados por ano (unidade)</v>
      </c>
    </row>
    <row r="37" spans="1:22" ht="38.25" x14ac:dyDescent="0.25">
      <c r="A37" s="81">
        <v>45022</v>
      </c>
      <c r="B37" s="81" t="s">
        <v>532</v>
      </c>
      <c r="C37" s="82" t="s">
        <v>533</v>
      </c>
      <c r="D37" s="82" t="s">
        <v>534</v>
      </c>
      <c r="E37" s="81">
        <v>230</v>
      </c>
      <c r="F37" s="82" t="s">
        <v>101</v>
      </c>
      <c r="G37" s="82" t="s">
        <v>374</v>
      </c>
      <c r="H37" s="83" t="s">
        <v>543</v>
      </c>
      <c r="I37" s="82" t="s">
        <v>545</v>
      </c>
      <c r="J37" s="82"/>
      <c r="K37" s="82" t="s">
        <v>20</v>
      </c>
      <c r="L37" s="84">
        <v>2015</v>
      </c>
      <c r="M37" s="85">
        <v>586</v>
      </c>
      <c r="N37" s="84">
        <v>2019</v>
      </c>
      <c r="O37" s="85">
        <v>650</v>
      </c>
      <c r="P37" s="86" t="s">
        <v>222</v>
      </c>
      <c r="Q37" s="87" t="s">
        <v>532</v>
      </c>
      <c r="R37" s="88">
        <f t="shared" si="4"/>
        <v>0.90153846153846151</v>
      </c>
      <c r="S37" s="68">
        <f t="shared" si="2"/>
        <v>0.10921501706484642</v>
      </c>
      <c r="T37" s="81"/>
      <c r="U37" s="81"/>
      <c r="V37" s="62" t="str">
        <f t="shared" si="0"/>
        <v>Número de projetos de pesquisa em execução (unidade)</v>
      </c>
    </row>
    <row r="38" spans="1:22" ht="38.25" x14ac:dyDescent="0.25">
      <c r="A38" s="81">
        <v>45022</v>
      </c>
      <c r="B38" s="81" t="s">
        <v>532</v>
      </c>
      <c r="C38" s="82" t="s">
        <v>533</v>
      </c>
      <c r="D38" s="82" t="s">
        <v>534</v>
      </c>
      <c r="E38" s="81">
        <v>230</v>
      </c>
      <c r="F38" s="82" t="s">
        <v>101</v>
      </c>
      <c r="G38" s="82" t="s">
        <v>374</v>
      </c>
      <c r="H38" s="83" t="s">
        <v>543</v>
      </c>
      <c r="I38" s="82" t="s">
        <v>546</v>
      </c>
      <c r="J38" s="82"/>
      <c r="K38" s="82" t="s">
        <v>20</v>
      </c>
      <c r="L38" s="84">
        <v>2015</v>
      </c>
      <c r="M38" s="85">
        <v>425</v>
      </c>
      <c r="N38" s="84">
        <v>2019</v>
      </c>
      <c r="O38" s="85">
        <v>550</v>
      </c>
      <c r="P38" s="86" t="s">
        <v>222</v>
      </c>
      <c r="Q38" s="87" t="s">
        <v>532</v>
      </c>
      <c r="R38" s="88">
        <f t="shared" si="4"/>
        <v>0.77272727272727271</v>
      </c>
      <c r="S38" s="68">
        <f t="shared" si="2"/>
        <v>0.29411764705882354</v>
      </c>
      <c r="T38" s="81"/>
      <c r="U38" s="81"/>
      <c r="V38" s="62" t="str">
        <f t="shared" si="0"/>
        <v>Número de bolsas de iniciação científica (unidade)</v>
      </c>
    </row>
    <row r="39" spans="1:22" ht="38.25" x14ac:dyDescent="0.25">
      <c r="A39" s="81">
        <v>45022</v>
      </c>
      <c r="B39" s="81" t="s">
        <v>532</v>
      </c>
      <c r="C39" s="82" t="s">
        <v>533</v>
      </c>
      <c r="D39" s="82" t="s">
        <v>534</v>
      </c>
      <c r="E39" s="81">
        <v>230</v>
      </c>
      <c r="F39" s="82" t="s">
        <v>101</v>
      </c>
      <c r="G39" s="82" t="s">
        <v>374</v>
      </c>
      <c r="H39" s="83" t="s">
        <v>543</v>
      </c>
      <c r="I39" s="82" t="s">
        <v>547</v>
      </c>
      <c r="J39" s="82" t="s">
        <v>548</v>
      </c>
      <c r="K39" s="82" t="s">
        <v>20</v>
      </c>
      <c r="L39" s="84">
        <v>2015</v>
      </c>
      <c r="M39" s="85">
        <v>112</v>
      </c>
      <c r="N39" s="84">
        <v>2019</v>
      </c>
      <c r="O39" s="85">
        <v>160</v>
      </c>
      <c r="P39" s="86" t="s">
        <v>222</v>
      </c>
      <c r="Q39" s="87" t="s">
        <v>532</v>
      </c>
      <c r="R39" s="88">
        <f t="shared" si="4"/>
        <v>0.7</v>
      </c>
      <c r="S39" s="68">
        <f t="shared" si="2"/>
        <v>0.42857142857142855</v>
      </c>
      <c r="T39" s="81"/>
      <c r="U39" s="81"/>
      <c r="V39" s="62" t="str">
        <f t="shared" si="0"/>
        <v>Número de grupos de pesquisa contemplados com recursos financeiros (unidade)</v>
      </c>
    </row>
    <row r="40" spans="1:22" ht="153" x14ac:dyDescent="0.25">
      <c r="A40" s="61">
        <v>44001</v>
      </c>
      <c r="B40" s="61" t="s">
        <v>9</v>
      </c>
      <c r="C40" s="62" t="s">
        <v>301</v>
      </c>
      <c r="D40" s="62" t="s">
        <v>505</v>
      </c>
      <c r="E40" s="61">
        <v>300</v>
      </c>
      <c r="F40" s="62" t="s">
        <v>10</v>
      </c>
      <c r="G40" s="62" t="s">
        <v>272</v>
      </c>
      <c r="H40" s="62" t="s">
        <v>11</v>
      </c>
      <c r="I40" s="62" t="s">
        <v>273</v>
      </c>
      <c r="J40" s="62" t="s">
        <v>274</v>
      </c>
      <c r="K40" s="62" t="s">
        <v>620</v>
      </c>
      <c r="L40" s="63">
        <v>2016</v>
      </c>
      <c r="M40" s="76">
        <v>0</v>
      </c>
      <c r="N40" s="63">
        <v>2019</v>
      </c>
      <c r="O40" s="76">
        <v>57</v>
      </c>
      <c r="P40" s="66" t="s">
        <v>222</v>
      </c>
      <c r="Q40" s="67" t="s">
        <v>9</v>
      </c>
      <c r="R40" s="68">
        <f t="shared" si="4"/>
        <v>0</v>
      </c>
      <c r="S40" s="68">
        <v>1</v>
      </c>
      <c r="T40" s="61"/>
      <c r="U40" s="61"/>
      <c r="V40" s="62" t="str">
        <f t="shared" si="0"/>
        <v>Percentual de crescimento na melhoria da infraestrutura no meio rural (Taxa)</v>
      </c>
    </row>
    <row r="41" spans="1:22" ht="59.25" customHeight="1" x14ac:dyDescent="0.25">
      <c r="A41" s="61">
        <v>44001</v>
      </c>
      <c r="B41" s="61" t="s">
        <v>9</v>
      </c>
      <c r="C41" s="62" t="s">
        <v>301</v>
      </c>
      <c r="D41" s="62" t="s">
        <v>505</v>
      </c>
      <c r="E41" s="61">
        <v>300</v>
      </c>
      <c r="F41" s="62" t="s">
        <v>10</v>
      </c>
      <c r="G41" s="62" t="s">
        <v>272</v>
      </c>
      <c r="H41" s="62" t="s">
        <v>11</v>
      </c>
      <c r="I41" s="61" t="s">
        <v>275</v>
      </c>
      <c r="J41" s="62"/>
      <c r="K41" s="62" t="s">
        <v>20</v>
      </c>
      <c r="L41" s="63">
        <v>2016</v>
      </c>
      <c r="M41" s="76">
        <v>850</v>
      </c>
      <c r="N41" s="63">
        <v>2019</v>
      </c>
      <c r="O41" s="76">
        <v>2500</v>
      </c>
      <c r="P41" s="66" t="s">
        <v>222</v>
      </c>
      <c r="Q41" s="67" t="s">
        <v>9</v>
      </c>
      <c r="R41" s="68">
        <f t="shared" si="4"/>
        <v>0.34</v>
      </c>
      <c r="S41" s="68">
        <f>(O41-M41)/M41</f>
        <v>1.9411764705882353</v>
      </c>
      <c r="T41" s="61"/>
      <c r="U41" s="61"/>
      <c r="V41" s="62" t="str">
        <f t="shared" si="0"/>
        <v>Número de monitoramentos de parques aquícolas (unidade)</v>
      </c>
    </row>
    <row r="42" spans="1:22" ht="25.5" x14ac:dyDescent="0.25">
      <c r="A42" s="61">
        <v>44023</v>
      </c>
      <c r="B42" s="61" t="s">
        <v>179</v>
      </c>
      <c r="C42" s="62" t="s">
        <v>298</v>
      </c>
      <c r="D42" s="62" t="s">
        <v>507</v>
      </c>
      <c r="E42" s="61">
        <v>310</v>
      </c>
      <c r="F42" s="61" t="s">
        <v>49</v>
      </c>
      <c r="G42" s="62" t="s">
        <v>158</v>
      </c>
      <c r="H42" s="73" t="s">
        <v>33</v>
      </c>
      <c r="I42" s="62" t="s">
        <v>109</v>
      </c>
      <c r="J42" s="62" t="s">
        <v>110</v>
      </c>
      <c r="K42" s="62" t="s">
        <v>25</v>
      </c>
      <c r="L42" s="63">
        <v>2016</v>
      </c>
      <c r="M42" s="89">
        <v>15.2</v>
      </c>
      <c r="N42" s="63">
        <v>2019</v>
      </c>
      <c r="O42" s="90">
        <v>17</v>
      </c>
      <c r="P42" s="66" t="s">
        <v>222</v>
      </c>
      <c r="Q42" s="67" t="s">
        <v>179</v>
      </c>
      <c r="R42" s="68">
        <f t="shared" si="4"/>
        <v>0.89411764705882346</v>
      </c>
      <c r="S42" s="68">
        <f>(O42-M42)/M42</f>
        <v>0.118421052631579</v>
      </c>
      <c r="T42" s="61"/>
      <c r="U42" s="61"/>
      <c r="V42" s="62" t="str">
        <f t="shared" si="0"/>
        <v>Capacitação de agricultores e pescadores  (%)</v>
      </c>
    </row>
    <row r="43" spans="1:22" ht="25.5" x14ac:dyDescent="0.25">
      <c r="A43" s="61">
        <v>44023</v>
      </c>
      <c r="B43" s="61" t="s">
        <v>179</v>
      </c>
      <c r="C43" s="62" t="s">
        <v>298</v>
      </c>
      <c r="D43" s="62" t="s">
        <v>507</v>
      </c>
      <c r="E43" s="61">
        <v>310</v>
      </c>
      <c r="F43" s="61" t="s">
        <v>49</v>
      </c>
      <c r="G43" s="62" t="s">
        <v>158</v>
      </c>
      <c r="H43" s="73" t="s">
        <v>33</v>
      </c>
      <c r="I43" s="62" t="s">
        <v>111</v>
      </c>
      <c r="J43" s="62" t="s">
        <v>112</v>
      </c>
      <c r="K43" s="62" t="s">
        <v>25</v>
      </c>
      <c r="L43" s="63">
        <v>2016</v>
      </c>
      <c r="M43" s="89">
        <v>55.9</v>
      </c>
      <c r="N43" s="63">
        <v>2019</v>
      </c>
      <c r="O43" s="90">
        <v>56</v>
      </c>
      <c r="P43" s="66" t="s">
        <v>222</v>
      </c>
      <c r="Q43" s="67" t="s">
        <v>179</v>
      </c>
      <c r="R43" s="68">
        <f t="shared" si="4"/>
        <v>0.99821428571428572</v>
      </c>
      <c r="S43" s="68">
        <f>(O43-M43)/M43</f>
        <v>1.7889087656529771E-3</v>
      </c>
      <c r="T43" s="61"/>
      <c r="U43" s="61"/>
      <c r="V43" s="62" t="str">
        <f t="shared" si="0"/>
        <v>Cobertura de atendimento a agricultores  (%)</v>
      </c>
    </row>
    <row r="44" spans="1:22" ht="25.5" x14ac:dyDescent="0.25">
      <c r="A44" s="61">
        <v>44023</v>
      </c>
      <c r="B44" s="61" t="s">
        <v>179</v>
      </c>
      <c r="C44" s="62" t="s">
        <v>298</v>
      </c>
      <c r="D44" s="62" t="s">
        <v>507</v>
      </c>
      <c r="E44" s="61">
        <v>310</v>
      </c>
      <c r="F44" s="61" t="s">
        <v>49</v>
      </c>
      <c r="G44" s="62" t="s">
        <v>158</v>
      </c>
      <c r="H44" s="73" t="s">
        <v>33</v>
      </c>
      <c r="I44" s="62" t="s">
        <v>113</v>
      </c>
      <c r="J44" s="62" t="s">
        <v>114</v>
      </c>
      <c r="K44" s="62" t="s">
        <v>25</v>
      </c>
      <c r="L44" s="63">
        <v>2016</v>
      </c>
      <c r="M44" s="89">
        <v>38.9</v>
      </c>
      <c r="N44" s="63">
        <v>2019</v>
      </c>
      <c r="O44" s="90">
        <v>45</v>
      </c>
      <c r="P44" s="66" t="s">
        <v>222</v>
      </c>
      <c r="Q44" s="67" t="s">
        <v>179</v>
      </c>
      <c r="R44" s="68">
        <f t="shared" si="4"/>
        <v>0.86444444444444446</v>
      </c>
      <c r="S44" s="68">
        <f>(O44-M44)/M44</f>
        <v>0.15681233933161959</v>
      </c>
      <c r="T44" s="61"/>
      <c r="U44" s="61"/>
      <c r="V44" s="62" t="str">
        <f t="shared" si="0"/>
        <v>Participação de atividade de campo (%)</v>
      </c>
    </row>
    <row r="45" spans="1:22" ht="25.5" x14ac:dyDescent="0.25">
      <c r="A45" s="61">
        <v>44023</v>
      </c>
      <c r="B45" s="61" t="s">
        <v>179</v>
      </c>
      <c r="C45" s="62" t="s">
        <v>298</v>
      </c>
      <c r="D45" s="62" t="s">
        <v>507</v>
      </c>
      <c r="E45" s="61">
        <v>310</v>
      </c>
      <c r="F45" s="61" t="s">
        <v>49</v>
      </c>
      <c r="G45" s="62" t="s">
        <v>158</v>
      </c>
      <c r="H45" s="73" t="s">
        <v>451</v>
      </c>
      <c r="I45" s="62" t="s">
        <v>450</v>
      </c>
      <c r="J45" s="62" t="s">
        <v>104</v>
      </c>
      <c r="K45" s="62" t="s">
        <v>34</v>
      </c>
      <c r="L45" s="63">
        <v>2016</v>
      </c>
      <c r="M45" s="91">
        <v>5.01</v>
      </c>
      <c r="N45" s="63">
        <v>2019</v>
      </c>
      <c r="O45" s="64">
        <v>4.5</v>
      </c>
      <c r="P45" s="66" t="s">
        <v>222</v>
      </c>
      <c r="Q45" s="67" t="s">
        <v>179</v>
      </c>
      <c r="R45" s="68">
        <f t="shared" si="4"/>
        <v>1.1133333333333333</v>
      </c>
      <c r="S45" s="68">
        <v>0.1133</v>
      </c>
      <c r="T45" s="61"/>
      <c r="U45" s="61"/>
      <c r="V45" s="62" t="str">
        <f t="shared" si="0"/>
        <v>Retorno social  (R$)</v>
      </c>
    </row>
    <row r="46" spans="1:22" ht="178.5" x14ac:dyDescent="0.25">
      <c r="A46" s="61">
        <v>44022</v>
      </c>
      <c r="B46" s="61" t="s">
        <v>178</v>
      </c>
      <c r="C46" s="62" t="s">
        <v>299</v>
      </c>
      <c r="D46" s="62" t="s">
        <v>506</v>
      </c>
      <c r="E46" s="61">
        <v>310</v>
      </c>
      <c r="F46" s="62" t="s">
        <v>49</v>
      </c>
      <c r="G46" s="62" t="s">
        <v>158</v>
      </c>
      <c r="H46" s="73" t="s">
        <v>50</v>
      </c>
      <c r="I46" s="62" t="s">
        <v>97</v>
      </c>
      <c r="J46" s="62"/>
      <c r="K46" s="62" t="s">
        <v>492</v>
      </c>
      <c r="L46" s="63">
        <v>2016</v>
      </c>
      <c r="M46" s="76">
        <v>1597000</v>
      </c>
      <c r="N46" s="63">
        <v>2019</v>
      </c>
      <c r="O46" s="76">
        <v>1621000</v>
      </c>
      <c r="P46" s="66" t="s">
        <v>222</v>
      </c>
      <c r="Q46" s="67" t="s">
        <v>51</v>
      </c>
      <c r="R46" s="68">
        <f t="shared" si="4"/>
        <v>0.98519432449105493</v>
      </c>
      <c r="S46" s="68">
        <f>(O46-M46)/M46</f>
        <v>1.5028177833437696E-2</v>
      </c>
      <c r="T46" s="61"/>
      <c r="U46" s="61"/>
      <c r="V46" s="62" t="str">
        <f t="shared" si="0"/>
        <v>Exportação catarinense de milho e soja  (tonelada)</v>
      </c>
    </row>
    <row r="47" spans="1:22" ht="25.5" x14ac:dyDescent="0.25">
      <c r="A47" s="61">
        <v>44023</v>
      </c>
      <c r="B47" s="61" t="s">
        <v>179</v>
      </c>
      <c r="C47" s="62" t="s">
        <v>298</v>
      </c>
      <c r="D47" s="62" t="s">
        <v>507</v>
      </c>
      <c r="E47" s="61">
        <v>310</v>
      </c>
      <c r="F47" s="61" t="s">
        <v>49</v>
      </c>
      <c r="G47" s="62" t="s">
        <v>158</v>
      </c>
      <c r="H47" s="73" t="s">
        <v>31</v>
      </c>
      <c r="I47" s="62" t="s">
        <v>105</v>
      </c>
      <c r="J47" s="62" t="s">
        <v>106</v>
      </c>
      <c r="K47" s="62" t="s">
        <v>20</v>
      </c>
      <c r="L47" s="63">
        <v>2016</v>
      </c>
      <c r="M47" s="71">
        <v>1.24</v>
      </c>
      <c r="N47" s="63">
        <v>2019</v>
      </c>
      <c r="O47" s="65">
        <v>1.3</v>
      </c>
      <c r="P47" s="66" t="s">
        <v>222</v>
      </c>
      <c r="Q47" s="67" t="s">
        <v>179</v>
      </c>
      <c r="R47" s="68">
        <f t="shared" si="4"/>
        <v>0.95384615384615379</v>
      </c>
      <c r="S47" s="68">
        <f>(O47-M47)/M47</f>
        <v>4.8387096774193589E-2</v>
      </c>
      <c r="T47" s="61"/>
      <c r="U47" s="61"/>
      <c r="V47" s="62" t="str">
        <f t="shared" si="0"/>
        <v>Média de projetos correntes aplicados por pesquisador  (unidade)</v>
      </c>
    </row>
    <row r="48" spans="1:22" ht="25.5" x14ac:dyDescent="0.25">
      <c r="A48" s="61">
        <v>44023</v>
      </c>
      <c r="B48" s="61" t="s">
        <v>179</v>
      </c>
      <c r="C48" s="62" t="s">
        <v>298</v>
      </c>
      <c r="D48" s="62" t="s">
        <v>507</v>
      </c>
      <c r="E48" s="61">
        <v>310</v>
      </c>
      <c r="F48" s="61" t="s">
        <v>49</v>
      </c>
      <c r="G48" s="62" t="s">
        <v>158</v>
      </c>
      <c r="H48" s="73" t="s">
        <v>31</v>
      </c>
      <c r="I48" s="62" t="s">
        <v>32</v>
      </c>
      <c r="J48" s="62"/>
      <c r="K48" s="62" t="s">
        <v>20</v>
      </c>
      <c r="L48" s="63">
        <v>2016</v>
      </c>
      <c r="M48" s="76">
        <v>13</v>
      </c>
      <c r="N48" s="63">
        <v>2019</v>
      </c>
      <c r="O48" s="65">
        <v>13</v>
      </c>
      <c r="P48" s="66" t="s">
        <v>222</v>
      </c>
      <c r="Q48" s="67" t="s">
        <v>179</v>
      </c>
      <c r="R48" s="68">
        <f t="shared" si="4"/>
        <v>1</v>
      </c>
      <c r="S48" s="68">
        <f>(O48-M48)/M48</f>
        <v>0</v>
      </c>
      <c r="T48" s="61"/>
      <c r="U48" s="61"/>
      <c r="V48" s="62" t="str">
        <f t="shared" si="0"/>
        <v>Novas cultivares e tecnologias (unidade)</v>
      </c>
    </row>
    <row r="49" spans="1:22" ht="25.5" x14ac:dyDescent="0.25">
      <c r="A49" s="61">
        <v>44023</v>
      </c>
      <c r="B49" s="61" t="s">
        <v>179</v>
      </c>
      <c r="C49" s="62" t="s">
        <v>298</v>
      </c>
      <c r="D49" s="62" t="s">
        <v>507</v>
      </c>
      <c r="E49" s="61">
        <v>310</v>
      </c>
      <c r="F49" s="61" t="s">
        <v>49</v>
      </c>
      <c r="G49" s="62" t="s">
        <v>158</v>
      </c>
      <c r="H49" s="73" t="s">
        <v>31</v>
      </c>
      <c r="I49" s="62" t="s">
        <v>107</v>
      </c>
      <c r="J49" s="62" t="s">
        <v>108</v>
      </c>
      <c r="K49" s="62" t="s">
        <v>20</v>
      </c>
      <c r="L49" s="63">
        <v>2016</v>
      </c>
      <c r="M49" s="71">
        <v>4</v>
      </c>
      <c r="N49" s="63">
        <v>2019</v>
      </c>
      <c r="O49" s="65">
        <v>2.8</v>
      </c>
      <c r="P49" s="66" t="s">
        <v>222</v>
      </c>
      <c r="Q49" s="67" t="s">
        <v>179</v>
      </c>
      <c r="R49" s="68">
        <f t="shared" si="4"/>
        <v>1.4285714285714286</v>
      </c>
      <c r="S49" s="68">
        <v>0.42859999999999998</v>
      </c>
      <c r="T49" s="61"/>
      <c r="U49" s="61"/>
      <c r="V49" s="62" t="str">
        <f t="shared" si="0"/>
        <v>Publicações aplicadas por pesquisador  (unidade)</v>
      </c>
    </row>
    <row r="50" spans="1:22" ht="25.5" x14ac:dyDescent="0.25">
      <c r="A50" s="61">
        <v>44022</v>
      </c>
      <c r="B50" s="61" t="s">
        <v>178</v>
      </c>
      <c r="C50" s="62" t="s">
        <v>299</v>
      </c>
      <c r="D50" s="62" t="s">
        <v>506</v>
      </c>
      <c r="E50" s="61">
        <v>315</v>
      </c>
      <c r="F50" s="62" t="s">
        <v>16</v>
      </c>
      <c r="G50" s="62" t="s">
        <v>159</v>
      </c>
      <c r="H50" s="73" t="s">
        <v>52</v>
      </c>
      <c r="I50" s="62" t="s">
        <v>98</v>
      </c>
      <c r="J50" s="62"/>
      <c r="K50" s="62" t="s">
        <v>20</v>
      </c>
      <c r="L50" s="63">
        <v>2016</v>
      </c>
      <c r="M50" s="76">
        <v>4</v>
      </c>
      <c r="N50" s="63">
        <v>2019</v>
      </c>
      <c r="O50" s="76">
        <v>4</v>
      </c>
      <c r="P50" s="66" t="s">
        <v>222</v>
      </c>
      <c r="Q50" s="67" t="s">
        <v>48</v>
      </c>
      <c r="R50" s="68">
        <f t="shared" si="4"/>
        <v>1</v>
      </c>
      <c r="S50" s="68">
        <f t="shared" ref="S50:S59" si="5">(O50-M50)/M50</f>
        <v>0</v>
      </c>
      <c r="T50" s="61"/>
      <c r="U50" s="61"/>
      <c r="V50" s="62" t="str">
        <f t="shared" si="0"/>
        <v>Certificações sanitárias de área/zona livre de doenças animais e pragas/doenças vegetais  (unidade)</v>
      </c>
    </row>
    <row r="51" spans="1:22" ht="38.25" x14ac:dyDescent="0.25">
      <c r="A51" s="61">
        <v>44001</v>
      </c>
      <c r="B51" s="61" t="s">
        <v>9</v>
      </c>
      <c r="C51" s="62" t="s">
        <v>301</v>
      </c>
      <c r="D51" s="62" t="s">
        <v>505</v>
      </c>
      <c r="E51" s="61">
        <v>315</v>
      </c>
      <c r="F51" s="62" t="s">
        <v>16</v>
      </c>
      <c r="G51" s="62" t="s">
        <v>159</v>
      </c>
      <c r="H51" s="62" t="s">
        <v>17</v>
      </c>
      <c r="I51" s="61" t="s">
        <v>276</v>
      </c>
      <c r="J51" s="62"/>
      <c r="K51" s="62" t="s">
        <v>20</v>
      </c>
      <c r="L51" s="63">
        <v>2016</v>
      </c>
      <c r="M51" s="76">
        <v>3000</v>
      </c>
      <c r="N51" s="63">
        <v>2019</v>
      </c>
      <c r="O51" s="76">
        <v>10000</v>
      </c>
      <c r="P51" s="66" t="s">
        <v>222</v>
      </c>
      <c r="Q51" s="67" t="s">
        <v>9</v>
      </c>
      <c r="R51" s="68">
        <f t="shared" si="4"/>
        <v>0.3</v>
      </c>
      <c r="S51" s="68">
        <f t="shared" si="5"/>
        <v>2.3333333333333335</v>
      </c>
      <c r="T51" s="61"/>
      <c r="U51" s="61"/>
      <c r="V51" s="62" t="str">
        <f t="shared" si="0"/>
        <v>Número de animais abatidos (unidade)</v>
      </c>
    </row>
    <row r="52" spans="1:22" ht="25.5" x14ac:dyDescent="0.25">
      <c r="A52" s="61">
        <v>44001</v>
      </c>
      <c r="B52" s="61" t="s">
        <v>9</v>
      </c>
      <c r="C52" s="62" t="s">
        <v>301</v>
      </c>
      <c r="D52" s="62" t="s">
        <v>505</v>
      </c>
      <c r="E52" s="61">
        <v>320</v>
      </c>
      <c r="F52" s="62" t="s">
        <v>12</v>
      </c>
      <c r="G52" s="62" t="s">
        <v>278</v>
      </c>
      <c r="H52" s="62" t="s">
        <v>13</v>
      </c>
      <c r="I52" s="62" t="s">
        <v>449</v>
      </c>
      <c r="J52" s="62"/>
      <c r="K52" s="62" t="s">
        <v>20</v>
      </c>
      <c r="L52" s="63">
        <v>2016</v>
      </c>
      <c r="M52" s="76">
        <v>73288</v>
      </c>
      <c r="N52" s="63">
        <v>2019</v>
      </c>
      <c r="O52" s="76">
        <v>371576</v>
      </c>
      <c r="P52" s="66" t="s">
        <v>222</v>
      </c>
      <c r="Q52" s="67" t="s">
        <v>9</v>
      </c>
      <c r="R52" s="68">
        <f t="shared" si="4"/>
        <v>0.19723555880896507</v>
      </c>
      <c r="S52" s="68">
        <f t="shared" si="5"/>
        <v>4.0700796856238401</v>
      </c>
      <c r="T52" s="61"/>
      <c r="U52" s="61"/>
      <c r="V52" s="62" t="str">
        <f t="shared" si="0"/>
        <v>Total de famílias beneficiadas no programa Agricultura Familiar (unidade)</v>
      </c>
    </row>
    <row r="53" spans="1:22" ht="25.5" x14ac:dyDescent="0.25">
      <c r="A53" s="61">
        <v>44001</v>
      </c>
      <c r="B53" s="61" t="s">
        <v>9</v>
      </c>
      <c r="C53" s="62" t="s">
        <v>301</v>
      </c>
      <c r="D53" s="62" t="s">
        <v>505</v>
      </c>
      <c r="E53" s="61">
        <v>335</v>
      </c>
      <c r="F53" s="62" t="s">
        <v>14</v>
      </c>
      <c r="G53" s="62" t="s">
        <v>277</v>
      </c>
      <c r="H53" s="62" t="s">
        <v>15</v>
      </c>
      <c r="I53" s="62" t="s">
        <v>581</v>
      </c>
      <c r="J53" s="62"/>
      <c r="K53" s="62" t="s">
        <v>20</v>
      </c>
      <c r="L53" s="63">
        <v>2016</v>
      </c>
      <c r="M53" s="76">
        <v>1766</v>
      </c>
      <c r="N53" s="63">
        <v>2019</v>
      </c>
      <c r="O53" s="76">
        <v>3616</v>
      </c>
      <c r="P53" s="66" t="s">
        <v>222</v>
      </c>
      <c r="Q53" s="67" t="s">
        <v>279</v>
      </c>
      <c r="R53" s="68">
        <f t="shared" si="4"/>
        <v>0.48838495575221241</v>
      </c>
      <c r="S53" s="68">
        <f t="shared" si="5"/>
        <v>1.0475651189127972</v>
      </c>
      <c r="T53" s="61"/>
      <c r="U53" s="61"/>
      <c r="V53" s="62" t="str">
        <f t="shared" si="0"/>
        <v>Total de propostas apoiadas no programa SC Rural (unidade)</v>
      </c>
    </row>
    <row r="54" spans="1:22" ht="25.5" x14ac:dyDescent="0.25">
      <c r="A54" s="61">
        <v>27030</v>
      </c>
      <c r="B54" s="61" t="s">
        <v>35</v>
      </c>
      <c r="C54" s="62" t="s">
        <v>295</v>
      </c>
      <c r="D54" s="62" t="s">
        <v>503</v>
      </c>
      <c r="E54" s="61">
        <v>340</v>
      </c>
      <c r="F54" s="62" t="s">
        <v>37</v>
      </c>
      <c r="G54" s="62" t="s">
        <v>156</v>
      </c>
      <c r="H54" s="73" t="s">
        <v>443</v>
      </c>
      <c r="I54" s="62" t="s">
        <v>446</v>
      </c>
      <c r="J54" s="62"/>
      <c r="K54" s="62" t="s">
        <v>20</v>
      </c>
      <c r="L54" s="63">
        <v>2016</v>
      </c>
      <c r="M54" s="76">
        <v>14</v>
      </c>
      <c r="N54" s="63">
        <v>2019</v>
      </c>
      <c r="O54" s="65">
        <v>16</v>
      </c>
      <c r="P54" s="66" t="s">
        <v>222</v>
      </c>
      <c r="Q54" s="67" t="s">
        <v>35</v>
      </c>
      <c r="R54" s="68">
        <f t="shared" si="4"/>
        <v>0.875</v>
      </c>
      <c r="S54" s="68">
        <f t="shared" si="5"/>
        <v>0.14285714285714285</v>
      </c>
      <c r="T54" s="61"/>
      <c r="U54" s="61"/>
      <c r="V54" s="62" t="str">
        <f t="shared" si="0"/>
        <v>Número de programas ambientais monitorados (unidade)</v>
      </c>
    </row>
    <row r="55" spans="1:22" ht="38.25" x14ac:dyDescent="0.25">
      <c r="A55" s="61">
        <v>27021</v>
      </c>
      <c r="B55" s="61" t="s">
        <v>336</v>
      </c>
      <c r="C55" s="62" t="s">
        <v>337</v>
      </c>
      <c r="D55" s="62" t="s">
        <v>500</v>
      </c>
      <c r="E55" s="61">
        <v>340</v>
      </c>
      <c r="F55" s="62" t="s">
        <v>37</v>
      </c>
      <c r="G55" s="62" t="s">
        <v>156</v>
      </c>
      <c r="H55" s="33" t="s">
        <v>338</v>
      </c>
      <c r="I55" s="62" t="s">
        <v>429</v>
      </c>
      <c r="J55" s="62"/>
      <c r="K55" s="62" t="s">
        <v>20</v>
      </c>
      <c r="L55" s="63">
        <v>2016</v>
      </c>
      <c r="M55" s="76">
        <v>613</v>
      </c>
      <c r="N55" s="63">
        <v>2019</v>
      </c>
      <c r="O55" s="76">
        <v>660</v>
      </c>
      <c r="P55" s="66" t="s">
        <v>222</v>
      </c>
      <c r="Q55" s="67" t="s">
        <v>336</v>
      </c>
      <c r="R55" s="68">
        <f t="shared" si="4"/>
        <v>0.92878787878787883</v>
      </c>
      <c r="S55" s="68">
        <f t="shared" si="5"/>
        <v>7.6672104404567704E-2</v>
      </c>
      <c r="T55" s="61"/>
      <c r="U55" s="61"/>
      <c r="V55" s="62" t="str">
        <f t="shared" si="0"/>
        <v>Ações de fiscalização efetuadas (unidade)</v>
      </c>
    </row>
    <row r="56" spans="1:22" ht="38.25" x14ac:dyDescent="0.25">
      <c r="A56" s="61">
        <v>27021</v>
      </c>
      <c r="B56" s="61" t="s">
        <v>336</v>
      </c>
      <c r="C56" s="62" t="s">
        <v>337</v>
      </c>
      <c r="D56" s="62" t="s">
        <v>500</v>
      </c>
      <c r="E56" s="61">
        <v>340</v>
      </c>
      <c r="F56" s="62" t="s">
        <v>37</v>
      </c>
      <c r="G56" s="62" t="s">
        <v>156</v>
      </c>
      <c r="H56" s="33" t="s">
        <v>338</v>
      </c>
      <c r="I56" s="62" t="s">
        <v>340</v>
      </c>
      <c r="J56" s="62"/>
      <c r="K56" s="62" t="s">
        <v>20</v>
      </c>
      <c r="L56" s="63">
        <v>2016</v>
      </c>
      <c r="M56" s="76">
        <v>5992</v>
      </c>
      <c r="N56" s="63">
        <v>2019</v>
      </c>
      <c r="O56" s="76">
        <v>6200</v>
      </c>
      <c r="P56" s="66" t="s">
        <v>222</v>
      </c>
      <c r="Q56" s="67" t="s">
        <v>336</v>
      </c>
      <c r="R56" s="68">
        <f t="shared" si="4"/>
        <v>0.96645161290322579</v>
      </c>
      <c r="S56" s="68">
        <f t="shared" si="5"/>
        <v>3.4712950600801068E-2</v>
      </c>
      <c r="T56" s="61"/>
      <c r="U56" s="61"/>
      <c r="V56" s="62" t="str">
        <f t="shared" si="0"/>
        <v>Avaliações de balneabilidade (unidade)</v>
      </c>
    </row>
    <row r="57" spans="1:22" ht="38.25" x14ac:dyDescent="0.25">
      <c r="A57" s="61">
        <v>27021</v>
      </c>
      <c r="B57" s="61" t="s">
        <v>336</v>
      </c>
      <c r="C57" s="62" t="s">
        <v>337</v>
      </c>
      <c r="D57" s="62" t="s">
        <v>500</v>
      </c>
      <c r="E57" s="61">
        <v>340</v>
      </c>
      <c r="F57" s="62" t="s">
        <v>37</v>
      </c>
      <c r="G57" s="62" t="s">
        <v>156</v>
      </c>
      <c r="H57" s="33" t="s">
        <v>338</v>
      </c>
      <c r="I57" s="62" t="s">
        <v>431</v>
      </c>
      <c r="J57" s="62"/>
      <c r="K57" s="62" t="s">
        <v>20</v>
      </c>
      <c r="L57" s="63">
        <v>2016</v>
      </c>
      <c r="M57" s="76">
        <v>6180</v>
      </c>
      <c r="N57" s="63">
        <v>2019</v>
      </c>
      <c r="O57" s="76">
        <v>6600</v>
      </c>
      <c r="P57" s="66" t="s">
        <v>222</v>
      </c>
      <c r="Q57" s="67" t="s">
        <v>336</v>
      </c>
      <c r="R57" s="68">
        <f t="shared" si="4"/>
        <v>0.9363636363636364</v>
      </c>
      <c r="S57" s="68">
        <f t="shared" si="5"/>
        <v>6.7961165048543687E-2</v>
      </c>
      <c r="T57" s="61"/>
      <c r="U57" s="61"/>
      <c r="V57" s="62" t="str">
        <f t="shared" si="0"/>
        <v>Certidões e licenciamentos emitidos (unidade)</v>
      </c>
    </row>
    <row r="58" spans="1:22" ht="38.25" x14ac:dyDescent="0.25">
      <c r="A58" s="61">
        <v>27021</v>
      </c>
      <c r="B58" s="61" t="s">
        <v>336</v>
      </c>
      <c r="C58" s="62" t="s">
        <v>337</v>
      </c>
      <c r="D58" s="62" t="s">
        <v>500</v>
      </c>
      <c r="E58" s="61">
        <v>340</v>
      </c>
      <c r="F58" s="62" t="s">
        <v>37</v>
      </c>
      <c r="G58" s="62" t="s">
        <v>156</v>
      </c>
      <c r="H58" s="33" t="s">
        <v>338</v>
      </c>
      <c r="I58" s="62" t="s">
        <v>339</v>
      </c>
      <c r="J58" s="62"/>
      <c r="K58" s="62" t="s">
        <v>20</v>
      </c>
      <c r="L58" s="63">
        <v>2016</v>
      </c>
      <c r="M58" s="76">
        <v>10129</v>
      </c>
      <c r="N58" s="63">
        <v>2019</v>
      </c>
      <c r="O58" s="76">
        <v>11000</v>
      </c>
      <c r="P58" s="66" t="s">
        <v>222</v>
      </c>
      <c r="Q58" s="67" t="s">
        <v>336</v>
      </c>
      <c r="R58" s="68">
        <f t="shared" si="4"/>
        <v>0.92081818181818187</v>
      </c>
      <c r="S58" s="68">
        <f t="shared" si="5"/>
        <v>8.5990719715667879E-2</v>
      </c>
      <c r="T58" s="61"/>
      <c r="U58" s="61"/>
      <c r="V58" s="62" t="str">
        <f t="shared" si="0"/>
        <v>Educação ambiental nas escolas (unidade)</v>
      </c>
    </row>
    <row r="59" spans="1:22" ht="38.25" x14ac:dyDescent="0.25">
      <c r="A59" s="61">
        <v>27021</v>
      </c>
      <c r="B59" s="61" t="s">
        <v>336</v>
      </c>
      <c r="C59" s="62" t="s">
        <v>337</v>
      </c>
      <c r="D59" s="62" t="s">
        <v>500</v>
      </c>
      <c r="E59" s="61">
        <v>340</v>
      </c>
      <c r="F59" s="62" t="s">
        <v>37</v>
      </c>
      <c r="G59" s="62" t="s">
        <v>156</v>
      </c>
      <c r="H59" s="33" t="s">
        <v>338</v>
      </c>
      <c r="I59" s="62" t="s">
        <v>432</v>
      </c>
      <c r="J59" s="62"/>
      <c r="K59" s="62" t="s">
        <v>20</v>
      </c>
      <c r="L59" s="63">
        <v>2016</v>
      </c>
      <c r="M59" s="76">
        <v>1004</v>
      </c>
      <c r="N59" s="63">
        <v>2019</v>
      </c>
      <c r="O59" s="76">
        <v>1100</v>
      </c>
      <c r="P59" s="66" t="s">
        <v>222</v>
      </c>
      <c r="Q59" s="67" t="s">
        <v>336</v>
      </c>
      <c r="R59" s="68">
        <f t="shared" si="4"/>
        <v>0.91272727272727272</v>
      </c>
      <c r="S59" s="68">
        <f t="shared" si="5"/>
        <v>9.5617529880478086E-2</v>
      </c>
      <c r="T59" s="61"/>
      <c r="U59" s="61"/>
      <c r="V59" s="62" t="str">
        <f t="shared" si="0"/>
        <v>Vistorias de licenciamentos (unidade)</v>
      </c>
    </row>
    <row r="60" spans="1:22" ht="25.5" x14ac:dyDescent="0.25">
      <c r="A60" s="61">
        <v>27001</v>
      </c>
      <c r="B60" s="61" t="s">
        <v>199</v>
      </c>
      <c r="C60" s="62" t="s">
        <v>302</v>
      </c>
      <c r="D60" s="62" t="s">
        <v>499</v>
      </c>
      <c r="E60" s="61">
        <v>342</v>
      </c>
      <c r="F60" s="62" t="s">
        <v>200</v>
      </c>
      <c r="G60" s="62" t="s">
        <v>201</v>
      </c>
      <c r="H60" s="62" t="s">
        <v>415</v>
      </c>
      <c r="I60" s="73" t="s">
        <v>582</v>
      </c>
      <c r="J60" s="62"/>
      <c r="K60" s="62" t="s">
        <v>20</v>
      </c>
      <c r="L60" s="63">
        <v>2016</v>
      </c>
      <c r="M60" s="65">
        <v>0</v>
      </c>
      <c r="N60" s="63">
        <v>2019</v>
      </c>
      <c r="O60" s="65">
        <v>5</v>
      </c>
      <c r="P60" s="66" t="s">
        <v>222</v>
      </c>
      <c r="Q60" s="67" t="s">
        <v>199</v>
      </c>
      <c r="R60" s="68">
        <v>0</v>
      </c>
      <c r="S60" s="68">
        <v>1</v>
      </c>
      <c r="T60" s="61"/>
      <c r="U60" s="61"/>
      <c r="V60" s="62" t="str">
        <f t="shared" si="0"/>
        <v>Projeto  de desenvolvimento econômico apoiado (unidade)</v>
      </c>
    </row>
    <row r="61" spans="1:22" ht="25.5" x14ac:dyDescent="0.25">
      <c r="A61" s="61">
        <v>27001</v>
      </c>
      <c r="B61" s="61" t="s">
        <v>199</v>
      </c>
      <c r="C61" s="62" t="s">
        <v>302</v>
      </c>
      <c r="D61" s="62" t="s">
        <v>499</v>
      </c>
      <c r="E61" s="61">
        <v>342</v>
      </c>
      <c r="F61" s="62" t="s">
        <v>200</v>
      </c>
      <c r="G61" s="62" t="s">
        <v>201</v>
      </c>
      <c r="H61" s="62" t="s">
        <v>416</v>
      </c>
      <c r="I61" s="73" t="s">
        <v>417</v>
      </c>
      <c r="J61" s="62"/>
      <c r="K61" s="62" t="s">
        <v>20</v>
      </c>
      <c r="L61" s="63">
        <v>2016</v>
      </c>
      <c r="M61" s="65">
        <v>0</v>
      </c>
      <c r="N61" s="63">
        <v>2019</v>
      </c>
      <c r="O61" s="65">
        <v>5</v>
      </c>
      <c r="P61" s="66" t="s">
        <v>222</v>
      </c>
      <c r="Q61" s="67" t="s">
        <v>199</v>
      </c>
      <c r="R61" s="68">
        <v>0</v>
      </c>
      <c r="S61" s="68">
        <v>1</v>
      </c>
      <c r="T61" s="61"/>
      <c r="U61" s="61"/>
      <c r="V61" s="62" t="str">
        <f t="shared" si="0"/>
        <v>Projeto subsidiado (unidade)</v>
      </c>
    </row>
    <row r="62" spans="1:22" ht="38.25" x14ac:dyDescent="0.25">
      <c r="A62" s="61">
        <v>27001</v>
      </c>
      <c r="B62" s="61" t="s">
        <v>199</v>
      </c>
      <c r="C62" s="62" t="s">
        <v>302</v>
      </c>
      <c r="D62" s="62" t="s">
        <v>499</v>
      </c>
      <c r="E62" s="61">
        <v>346</v>
      </c>
      <c r="F62" s="62" t="s">
        <v>375</v>
      </c>
      <c r="G62" s="62" t="s">
        <v>202</v>
      </c>
      <c r="H62" s="61" t="s">
        <v>418</v>
      </c>
      <c r="I62" s="62" t="s">
        <v>419</v>
      </c>
      <c r="J62" s="62"/>
      <c r="K62" s="62" t="s">
        <v>20</v>
      </c>
      <c r="L62" s="63">
        <v>2016</v>
      </c>
      <c r="M62" s="65">
        <v>0</v>
      </c>
      <c r="N62" s="63">
        <v>2019</v>
      </c>
      <c r="O62" s="65">
        <v>13</v>
      </c>
      <c r="P62" s="66" t="s">
        <v>222</v>
      </c>
      <c r="Q62" s="67" t="s">
        <v>199</v>
      </c>
      <c r="R62" s="68">
        <v>0</v>
      </c>
      <c r="S62" s="68">
        <v>1</v>
      </c>
      <c r="T62" s="61"/>
      <c r="U62" s="61"/>
      <c r="V62" s="62" t="str">
        <f t="shared" si="0"/>
        <v>Supervisão realizada (unidade)</v>
      </c>
    </row>
    <row r="63" spans="1:22" ht="38.25" x14ac:dyDescent="0.25">
      <c r="A63" s="61">
        <v>27001</v>
      </c>
      <c r="B63" s="61" t="s">
        <v>199</v>
      </c>
      <c r="C63" s="62" t="s">
        <v>302</v>
      </c>
      <c r="D63" s="62" t="s">
        <v>499</v>
      </c>
      <c r="E63" s="61">
        <v>346</v>
      </c>
      <c r="F63" s="62" t="s">
        <v>375</v>
      </c>
      <c r="G63" s="62" t="s">
        <v>202</v>
      </c>
      <c r="H63" s="73" t="s">
        <v>420</v>
      </c>
      <c r="I63" s="62" t="s">
        <v>583</v>
      </c>
      <c r="J63" s="62"/>
      <c r="K63" s="62" t="s">
        <v>20</v>
      </c>
      <c r="L63" s="63">
        <v>2016</v>
      </c>
      <c r="M63" s="65">
        <v>0</v>
      </c>
      <c r="N63" s="63">
        <v>2019</v>
      </c>
      <c r="O63" s="65">
        <v>3</v>
      </c>
      <c r="P63" s="66" t="s">
        <v>222</v>
      </c>
      <c r="Q63" s="67" t="s">
        <v>199</v>
      </c>
      <c r="R63" s="68">
        <v>0</v>
      </c>
      <c r="S63" s="68">
        <v>1</v>
      </c>
      <c r="T63" s="61"/>
      <c r="U63" s="61"/>
      <c r="V63" s="62" t="str">
        <f t="shared" si="0"/>
        <v>Projeto de CT&amp;I apoiado (unidade)</v>
      </c>
    </row>
    <row r="64" spans="1:22" ht="25.5" x14ac:dyDescent="0.25">
      <c r="A64" s="61">
        <v>27001</v>
      </c>
      <c r="B64" s="61" t="s">
        <v>199</v>
      </c>
      <c r="C64" s="62" t="s">
        <v>302</v>
      </c>
      <c r="D64" s="62" t="s">
        <v>499</v>
      </c>
      <c r="E64" s="61">
        <v>348</v>
      </c>
      <c r="F64" s="62" t="s">
        <v>203</v>
      </c>
      <c r="G64" s="62" t="s">
        <v>204</v>
      </c>
      <c r="H64" s="73" t="s">
        <v>421</v>
      </c>
      <c r="I64" s="62" t="s">
        <v>584</v>
      </c>
      <c r="J64" s="62"/>
      <c r="K64" s="62" t="s">
        <v>20</v>
      </c>
      <c r="L64" s="63">
        <v>2016</v>
      </c>
      <c r="M64" s="65">
        <v>0</v>
      </c>
      <c r="N64" s="63">
        <v>2019</v>
      </c>
      <c r="O64" s="65">
        <v>15</v>
      </c>
      <c r="P64" s="66" t="s">
        <v>222</v>
      </c>
      <c r="Q64" s="67" t="s">
        <v>199</v>
      </c>
      <c r="R64" s="68">
        <v>0</v>
      </c>
      <c r="S64" s="68">
        <v>1</v>
      </c>
      <c r="T64" s="61"/>
      <c r="U64" s="61"/>
      <c r="V64" s="62" t="str">
        <f t="shared" si="0"/>
        <v>Projeto de desenvolvimento sustentável apoiado (unidade)</v>
      </c>
    </row>
    <row r="65" spans="1:22" ht="25.5" x14ac:dyDescent="0.25">
      <c r="A65" s="61">
        <v>27001</v>
      </c>
      <c r="B65" s="61" t="s">
        <v>199</v>
      </c>
      <c r="C65" s="62" t="s">
        <v>302</v>
      </c>
      <c r="D65" s="62" t="s">
        <v>499</v>
      </c>
      <c r="E65" s="61">
        <v>348</v>
      </c>
      <c r="F65" s="62" t="s">
        <v>203</v>
      </c>
      <c r="G65" s="62" t="s">
        <v>204</v>
      </c>
      <c r="H65" s="73" t="s">
        <v>422</v>
      </c>
      <c r="I65" s="62" t="s">
        <v>585</v>
      </c>
      <c r="J65" s="62"/>
      <c r="K65" s="62" t="s">
        <v>20</v>
      </c>
      <c r="L65" s="63">
        <v>2016</v>
      </c>
      <c r="M65" s="65">
        <v>0</v>
      </c>
      <c r="N65" s="63">
        <v>2019</v>
      </c>
      <c r="O65" s="65">
        <v>6</v>
      </c>
      <c r="P65" s="66" t="s">
        <v>222</v>
      </c>
      <c r="Q65" s="67" t="s">
        <v>199</v>
      </c>
      <c r="R65" s="68">
        <v>0</v>
      </c>
      <c r="S65" s="68">
        <v>1</v>
      </c>
      <c r="T65" s="61"/>
      <c r="U65" s="61"/>
      <c r="V65" s="62" t="str">
        <f t="shared" si="0"/>
        <v>Projeto de educação ambiental apoiado (unidade)</v>
      </c>
    </row>
    <row r="66" spans="1:22" ht="63.75" x14ac:dyDescent="0.25">
      <c r="A66" s="61">
        <v>55001</v>
      </c>
      <c r="B66" s="61" t="s">
        <v>18</v>
      </c>
      <c r="C66" s="62" t="s">
        <v>362</v>
      </c>
      <c r="D66" s="62" t="s">
        <v>518</v>
      </c>
      <c r="E66" s="61">
        <v>350</v>
      </c>
      <c r="F66" s="62" t="s">
        <v>21</v>
      </c>
      <c r="G66" s="62" t="s">
        <v>205</v>
      </c>
      <c r="H66" s="62" t="s">
        <v>363</v>
      </c>
      <c r="I66" s="62" t="s">
        <v>551</v>
      </c>
      <c r="J66" s="62"/>
      <c r="K66" s="62" t="s">
        <v>25</v>
      </c>
      <c r="L66" s="63">
        <v>2015</v>
      </c>
      <c r="M66" s="79">
        <v>0</v>
      </c>
      <c r="N66" s="63">
        <v>2019</v>
      </c>
      <c r="O66" s="79">
        <v>10</v>
      </c>
      <c r="P66" s="66" t="s">
        <v>222</v>
      </c>
      <c r="Q66" s="67" t="s">
        <v>18</v>
      </c>
      <c r="R66" s="68">
        <v>0</v>
      </c>
      <c r="S66" s="68">
        <v>0.1</v>
      </c>
      <c r="T66" s="61"/>
      <c r="U66" s="61"/>
      <c r="V66" s="62" t="str">
        <f t="shared" si="0"/>
        <v>Número de ações preventivas em recursos hídricos implementadas/nº ações definidas (%)</v>
      </c>
    </row>
    <row r="67" spans="1:22" ht="25.5" x14ac:dyDescent="0.25">
      <c r="A67" s="61">
        <v>27001</v>
      </c>
      <c r="B67" s="61" t="s">
        <v>199</v>
      </c>
      <c r="C67" s="62" t="s">
        <v>302</v>
      </c>
      <c r="D67" s="62" t="s">
        <v>499</v>
      </c>
      <c r="E67" s="61">
        <v>350</v>
      </c>
      <c r="F67" s="62" t="s">
        <v>21</v>
      </c>
      <c r="G67" s="62" t="s">
        <v>205</v>
      </c>
      <c r="H67" s="73" t="s">
        <v>423</v>
      </c>
      <c r="I67" s="62" t="s">
        <v>424</v>
      </c>
      <c r="J67" s="62"/>
      <c r="K67" s="62" t="s">
        <v>20</v>
      </c>
      <c r="L67" s="63">
        <v>2016</v>
      </c>
      <c r="M67" s="65">
        <v>0</v>
      </c>
      <c r="N67" s="63">
        <v>2019</v>
      </c>
      <c r="O67" s="65">
        <v>16</v>
      </c>
      <c r="P67" s="66" t="s">
        <v>222</v>
      </c>
      <c r="Q67" s="67" t="s">
        <v>199</v>
      </c>
      <c r="R67" s="68">
        <v>0</v>
      </c>
      <c r="S67" s="68">
        <v>1</v>
      </c>
      <c r="T67" s="61"/>
      <c r="U67" s="61"/>
      <c r="V67" s="62" t="str">
        <f t="shared" ref="V67:V130" si="6">CONCATENATE(I67," ","(",K67,")")</f>
        <v>Comitê de bacia atendido (unidade)</v>
      </c>
    </row>
    <row r="68" spans="1:22" ht="25.5" x14ac:dyDescent="0.25">
      <c r="A68" s="61">
        <v>27001</v>
      </c>
      <c r="B68" s="61" t="s">
        <v>199</v>
      </c>
      <c r="C68" s="62" t="s">
        <v>302</v>
      </c>
      <c r="D68" s="62" t="s">
        <v>499</v>
      </c>
      <c r="E68" s="61">
        <v>350</v>
      </c>
      <c r="F68" s="62" t="s">
        <v>21</v>
      </c>
      <c r="G68" s="62" t="s">
        <v>205</v>
      </c>
      <c r="H68" s="73" t="s">
        <v>425</v>
      </c>
      <c r="I68" s="62" t="s">
        <v>426</v>
      </c>
      <c r="J68" s="62"/>
      <c r="K68" s="62" t="s">
        <v>20</v>
      </c>
      <c r="L68" s="63">
        <v>2016</v>
      </c>
      <c r="M68" s="65">
        <v>0</v>
      </c>
      <c r="N68" s="63">
        <v>2019</v>
      </c>
      <c r="O68" s="65">
        <v>20</v>
      </c>
      <c r="P68" s="66" t="s">
        <v>222</v>
      </c>
      <c r="Q68" s="67" t="s">
        <v>199</v>
      </c>
      <c r="R68" s="68">
        <v>0</v>
      </c>
      <c r="S68" s="68">
        <v>1</v>
      </c>
      <c r="T68" s="61"/>
      <c r="U68" s="61"/>
      <c r="V68" s="62" t="str">
        <f t="shared" si="6"/>
        <v>Projeto apoiado de recursos hídricos (unidade)</v>
      </c>
    </row>
    <row r="69" spans="1:22" ht="25.5" x14ac:dyDescent="0.25">
      <c r="A69" s="61">
        <v>27001</v>
      </c>
      <c r="B69" s="61" t="s">
        <v>199</v>
      </c>
      <c r="C69" s="62" t="s">
        <v>302</v>
      </c>
      <c r="D69" s="62" t="s">
        <v>499</v>
      </c>
      <c r="E69" s="61">
        <v>350</v>
      </c>
      <c r="F69" s="62" t="s">
        <v>21</v>
      </c>
      <c r="G69" s="62" t="s">
        <v>205</v>
      </c>
      <c r="H69" s="73" t="s">
        <v>427</v>
      </c>
      <c r="I69" s="62" t="s">
        <v>428</v>
      </c>
      <c r="J69" s="62"/>
      <c r="K69" s="62" t="s">
        <v>20</v>
      </c>
      <c r="L69" s="63">
        <v>2016</v>
      </c>
      <c r="M69" s="65">
        <v>0</v>
      </c>
      <c r="N69" s="63">
        <v>2019</v>
      </c>
      <c r="O69" s="65">
        <v>500</v>
      </c>
      <c r="P69" s="66" t="s">
        <v>222</v>
      </c>
      <c r="Q69" s="67" t="s">
        <v>199</v>
      </c>
      <c r="R69" s="68">
        <v>0</v>
      </c>
      <c r="S69" s="68">
        <v>1</v>
      </c>
      <c r="T69" s="61"/>
      <c r="U69" s="61"/>
      <c r="V69" s="62" t="str">
        <f t="shared" si="6"/>
        <v>Outorga realizada (unidade)</v>
      </c>
    </row>
    <row r="70" spans="1:22" ht="63.75" x14ac:dyDescent="0.25">
      <c r="A70" s="61">
        <v>48091</v>
      </c>
      <c r="B70" s="61" t="s">
        <v>242</v>
      </c>
      <c r="C70" s="62" t="s">
        <v>310</v>
      </c>
      <c r="D70" s="62" t="s">
        <v>512</v>
      </c>
      <c r="E70" s="61">
        <v>400</v>
      </c>
      <c r="F70" s="62" t="s">
        <v>243</v>
      </c>
      <c r="G70" s="62" t="s">
        <v>244</v>
      </c>
      <c r="H70" s="33" t="s">
        <v>245</v>
      </c>
      <c r="I70" s="33" t="s">
        <v>246</v>
      </c>
      <c r="J70" s="62"/>
      <c r="K70" s="62" t="s">
        <v>20</v>
      </c>
      <c r="L70" s="63">
        <v>2017</v>
      </c>
      <c r="M70" s="76">
        <v>5459</v>
      </c>
      <c r="N70" s="63">
        <v>2019</v>
      </c>
      <c r="O70" s="76">
        <v>5500</v>
      </c>
      <c r="P70" s="66" t="s">
        <v>222</v>
      </c>
      <c r="Q70" s="92" t="s">
        <v>252</v>
      </c>
      <c r="R70" s="68">
        <f>M70/O70</f>
        <v>0.99254545454545451</v>
      </c>
      <c r="S70" s="68">
        <f>(O70-M70)/M70</f>
        <v>7.5105330646638583E-3</v>
      </c>
      <c r="T70" s="61"/>
      <c r="U70" s="61"/>
      <c r="V70" s="62" t="str">
        <f t="shared" si="6"/>
        <v>Número de profissionais formados e/ou qualificados anualmente pela Secretaria de Estado da Saúde de Santa Catarina (unidade)</v>
      </c>
    </row>
    <row r="71" spans="1:22" ht="76.5" x14ac:dyDescent="0.25">
      <c r="A71" s="61">
        <v>48091</v>
      </c>
      <c r="B71" s="61" t="s">
        <v>242</v>
      </c>
      <c r="C71" s="62" t="s">
        <v>310</v>
      </c>
      <c r="D71" s="62" t="s">
        <v>512</v>
      </c>
      <c r="E71" s="61">
        <v>410</v>
      </c>
      <c r="F71" s="62" t="s">
        <v>247</v>
      </c>
      <c r="G71" s="62" t="s">
        <v>248</v>
      </c>
      <c r="H71" s="33" t="s">
        <v>611</v>
      </c>
      <c r="I71" s="33" t="s">
        <v>253</v>
      </c>
      <c r="J71" s="62"/>
      <c r="K71" s="62" t="s">
        <v>25</v>
      </c>
      <c r="L71" s="63">
        <v>2015</v>
      </c>
      <c r="M71" s="79">
        <v>85.87</v>
      </c>
      <c r="N71" s="63">
        <v>2019</v>
      </c>
      <c r="O71" s="76">
        <v>87</v>
      </c>
      <c r="P71" s="66" t="s">
        <v>222</v>
      </c>
      <c r="Q71" s="67" t="s">
        <v>254</v>
      </c>
      <c r="R71" s="68">
        <f>M71/O71</f>
        <v>0.9870114942528736</v>
      </c>
      <c r="S71" s="68">
        <f>(O71-M71)/M71</f>
        <v>1.315942704087569E-2</v>
      </c>
      <c r="T71" s="61"/>
      <c r="U71" s="61"/>
      <c r="V71" s="62" t="str">
        <f t="shared" si="6"/>
        <v>Proporção de casos de doenças de notificação compulsória imediata (DNCI) encerrados em até 60 dias após notificação. (%)</v>
      </c>
    </row>
    <row r="72" spans="1:22" ht="76.5" x14ac:dyDescent="0.25">
      <c r="A72" s="61">
        <v>48091</v>
      </c>
      <c r="B72" s="61" t="s">
        <v>242</v>
      </c>
      <c r="C72" s="62" t="s">
        <v>310</v>
      </c>
      <c r="D72" s="62" t="s">
        <v>512</v>
      </c>
      <c r="E72" s="61">
        <v>410</v>
      </c>
      <c r="F72" s="62" t="s">
        <v>247</v>
      </c>
      <c r="G72" s="62" t="s">
        <v>248</v>
      </c>
      <c r="H72" s="33" t="s">
        <v>611</v>
      </c>
      <c r="I72" s="33" t="s">
        <v>249</v>
      </c>
      <c r="J72" s="33" t="s">
        <v>250</v>
      </c>
      <c r="K72" s="62" t="s">
        <v>25</v>
      </c>
      <c r="L72" s="63">
        <v>2012</v>
      </c>
      <c r="M72" s="76">
        <v>75</v>
      </c>
      <c r="N72" s="63">
        <v>2019</v>
      </c>
      <c r="O72" s="76">
        <v>100</v>
      </c>
      <c r="P72" s="66" t="s">
        <v>222</v>
      </c>
      <c r="Q72" s="67" t="s">
        <v>251</v>
      </c>
      <c r="R72" s="68">
        <f>M72/O72</f>
        <v>0.75</v>
      </c>
      <c r="S72" s="68">
        <f>(O72-M72)/M72</f>
        <v>0.33333333333333331</v>
      </c>
      <c r="T72" s="61"/>
      <c r="U72" s="61"/>
      <c r="V72" s="62" t="str">
        <f t="shared" si="6"/>
        <v>Proporção de vacinas selecionadas do Calendário Nacional de Vacinação para crianças menores de dois anos de idade  (%)</v>
      </c>
    </row>
    <row r="73" spans="1:22" ht="38.25" x14ac:dyDescent="0.25">
      <c r="A73" s="61">
        <v>48091</v>
      </c>
      <c r="B73" s="61" t="s">
        <v>242</v>
      </c>
      <c r="C73" s="62" t="s">
        <v>310</v>
      </c>
      <c r="D73" s="62" t="s">
        <v>512</v>
      </c>
      <c r="E73" s="61">
        <v>410</v>
      </c>
      <c r="F73" s="62" t="s">
        <v>247</v>
      </c>
      <c r="G73" s="62" t="s">
        <v>248</v>
      </c>
      <c r="H73" s="33" t="s">
        <v>611</v>
      </c>
      <c r="I73" s="33" t="s">
        <v>255</v>
      </c>
      <c r="J73" s="62"/>
      <c r="K73" s="62" t="s">
        <v>20</v>
      </c>
      <c r="L73" s="63">
        <v>2015</v>
      </c>
      <c r="M73" s="76">
        <v>472</v>
      </c>
      <c r="N73" s="63">
        <v>2019</v>
      </c>
      <c r="O73" s="76">
        <v>500</v>
      </c>
      <c r="P73" s="66" t="s">
        <v>176</v>
      </c>
      <c r="Q73" s="67" t="s">
        <v>242</v>
      </c>
      <c r="R73" s="68">
        <f>M73/O73</f>
        <v>0.94399999999999995</v>
      </c>
      <c r="S73" s="68"/>
      <c r="T73" s="61"/>
      <c r="U73" s="61"/>
      <c r="V73" s="62" t="str">
        <f t="shared" si="6"/>
        <v>Número de casos novos de sífilis congênita em menores de um ano de idade (unidade)</v>
      </c>
    </row>
    <row r="74" spans="1:22" ht="76.5" x14ac:dyDescent="0.25">
      <c r="A74" s="61">
        <v>48091</v>
      </c>
      <c r="B74" s="61" t="s">
        <v>242</v>
      </c>
      <c r="C74" s="62" t="s">
        <v>310</v>
      </c>
      <c r="D74" s="62" t="s">
        <v>512</v>
      </c>
      <c r="E74" s="61">
        <v>420</v>
      </c>
      <c r="F74" s="62" t="s">
        <v>256</v>
      </c>
      <c r="G74" s="62" t="s">
        <v>257</v>
      </c>
      <c r="H74" s="33" t="s">
        <v>612</v>
      </c>
      <c r="I74" s="33" t="s">
        <v>258</v>
      </c>
      <c r="J74" s="62"/>
      <c r="K74" s="62" t="s">
        <v>25</v>
      </c>
      <c r="L74" s="63">
        <v>2015</v>
      </c>
      <c r="M74" s="76">
        <v>28.39</v>
      </c>
      <c r="N74" s="63">
        <v>2019</v>
      </c>
      <c r="O74" s="76">
        <v>25</v>
      </c>
      <c r="P74" s="66" t="s">
        <v>176</v>
      </c>
      <c r="Q74" s="67" t="s">
        <v>260</v>
      </c>
      <c r="R74" s="68">
        <f>O74/M74</f>
        <v>0.88059175766114828</v>
      </c>
      <c r="S74" s="68"/>
      <c r="T74" s="61"/>
      <c r="U74" s="61"/>
      <c r="V74" s="62" t="str">
        <f t="shared" si="6"/>
        <v>Proporção de internações por condições sensíveis à Atenção Básica (ICSAB) (%)</v>
      </c>
    </row>
    <row r="75" spans="1:22" ht="76.5" x14ac:dyDescent="0.25">
      <c r="A75" s="61">
        <v>48091</v>
      </c>
      <c r="B75" s="61" t="s">
        <v>242</v>
      </c>
      <c r="C75" s="62" t="s">
        <v>310</v>
      </c>
      <c r="D75" s="62" t="s">
        <v>512</v>
      </c>
      <c r="E75" s="61">
        <v>420</v>
      </c>
      <c r="F75" s="62" t="s">
        <v>256</v>
      </c>
      <c r="G75" s="62" t="s">
        <v>257</v>
      </c>
      <c r="H75" s="33" t="s">
        <v>612</v>
      </c>
      <c r="I75" s="33" t="s">
        <v>485</v>
      </c>
      <c r="J75" s="62"/>
      <c r="K75" s="62" t="s">
        <v>620</v>
      </c>
      <c r="L75" s="63">
        <v>2016</v>
      </c>
      <c r="M75" s="79">
        <v>284.5</v>
      </c>
      <c r="N75" s="63">
        <v>2019</v>
      </c>
      <c r="O75" s="76">
        <v>276.05</v>
      </c>
      <c r="P75" s="66" t="s">
        <v>176</v>
      </c>
      <c r="Q75" s="67" t="s">
        <v>260</v>
      </c>
      <c r="R75" s="68">
        <f>O75/M75</f>
        <v>0.97029876977152907</v>
      </c>
      <c r="S75" s="68"/>
      <c r="T75" s="61"/>
      <c r="U75" s="61"/>
      <c r="V75" s="62" t="str">
        <f t="shared" si="6"/>
        <v>Mortalidade prematura por doenças crônicas não transmissíveis  (Taxa)</v>
      </c>
    </row>
    <row r="76" spans="1:22" ht="76.5" x14ac:dyDescent="0.25">
      <c r="A76" s="61">
        <v>48091</v>
      </c>
      <c r="B76" s="61" t="s">
        <v>242</v>
      </c>
      <c r="C76" s="62" t="s">
        <v>310</v>
      </c>
      <c r="D76" s="62" t="s">
        <v>512</v>
      </c>
      <c r="E76" s="61">
        <v>420</v>
      </c>
      <c r="F76" s="62" t="s">
        <v>256</v>
      </c>
      <c r="G76" s="62" t="s">
        <v>257</v>
      </c>
      <c r="H76" s="33" t="s">
        <v>612</v>
      </c>
      <c r="I76" s="72" t="s">
        <v>259</v>
      </c>
      <c r="J76" s="62"/>
      <c r="K76" s="62" t="s">
        <v>20</v>
      </c>
      <c r="L76" s="63">
        <v>2015</v>
      </c>
      <c r="M76" s="76">
        <v>232</v>
      </c>
      <c r="N76" s="63">
        <v>2019</v>
      </c>
      <c r="O76" s="76">
        <v>285</v>
      </c>
      <c r="P76" s="66" t="s">
        <v>222</v>
      </c>
      <c r="Q76" s="67" t="s">
        <v>261</v>
      </c>
      <c r="R76" s="68">
        <f>M76/O76</f>
        <v>0.81403508771929822</v>
      </c>
      <c r="S76" s="68">
        <f>(O76-M76)/M76</f>
        <v>0.22844827586206898</v>
      </c>
      <c r="T76" s="61"/>
      <c r="U76" s="61"/>
      <c r="V76" s="62" t="str">
        <f t="shared" si="6"/>
        <v>Número de Núcleos de Apoio à Saúde da Família (NASF) (unidade)</v>
      </c>
    </row>
    <row r="77" spans="1:22" ht="38.25" x14ac:dyDescent="0.25">
      <c r="A77" s="61">
        <v>48091</v>
      </c>
      <c r="B77" s="61" t="s">
        <v>242</v>
      </c>
      <c r="C77" s="62" t="s">
        <v>310</v>
      </c>
      <c r="D77" s="62" t="s">
        <v>512</v>
      </c>
      <c r="E77" s="61">
        <v>430</v>
      </c>
      <c r="F77" s="62" t="s">
        <v>598</v>
      </c>
      <c r="G77" s="62" t="s">
        <v>599</v>
      </c>
      <c r="H77" s="33" t="s">
        <v>262</v>
      </c>
      <c r="I77" s="72" t="s">
        <v>266</v>
      </c>
      <c r="J77" s="62"/>
      <c r="K77" s="62" t="s">
        <v>25</v>
      </c>
      <c r="L77" s="63">
        <v>2015</v>
      </c>
      <c r="M77" s="76">
        <v>60</v>
      </c>
      <c r="N77" s="63">
        <v>2019</v>
      </c>
      <c r="O77" s="76">
        <v>100</v>
      </c>
      <c r="P77" s="66" t="s">
        <v>222</v>
      </c>
      <c r="Q77" s="67" t="s">
        <v>267</v>
      </c>
      <c r="R77" s="68">
        <f>M77/O77</f>
        <v>0.6</v>
      </c>
      <c r="S77" s="68">
        <f>(O77-M77)/M77</f>
        <v>0.66666666666666663</v>
      </c>
      <c r="T77" s="61"/>
      <c r="U77" s="61"/>
      <c r="V77" s="62" t="str">
        <f t="shared" si="6"/>
        <v>Proporção de internações reguladas (%)</v>
      </c>
    </row>
    <row r="78" spans="1:22" ht="38.25" x14ac:dyDescent="0.25">
      <c r="A78" s="61">
        <v>48091</v>
      </c>
      <c r="B78" s="61" t="s">
        <v>242</v>
      </c>
      <c r="C78" s="62" t="s">
        <v>310</v>
      </c>
      <c r="D78" s="62" t="s">
        <v>512</v>
      </c>
      <c r="E78" s="61">
        <v>430</v>
      </c>
      <c r="F78" s="62" t="s">
        <v>598</v>
      </c>
      <c r="G78" s="62" t="s">
        <v>599</v>
      </c>
      <c r="H78" s="33" t="s">
        <v>262</v>
      </c>
      <c r="I78" s="33" t="s">
        <v>268</v>
      </c>
      <c r="J78" s="62"/>
      <c r="K78" s="62" t="s">
        <v>25</v>
      </c>
      <c r="L78" s="63">
        <v>2015</v>
      </c>
      <c r="M78" s="76">
        <v>50</v>
      </c>
      <c r="N78" s="63">
        <v>2019</v>
      </c>
      <c r="O78" s="76">
        <v>100</v>
      </c>
      <c r="P78" s="66" t="s">
        <v>222</v>
      </c>
      <c r="Q78" s="67" t="s">
        <v>267</v>
      </c>
      <c r="R78" s="68">
        <f>M78/O78</f>
        <v>0.5</v>
      </c>
      <c r="S78" s="68">
        <f>(O78-M78)/M78</f>
        <v>1</v>
      </c>
      <c r="T78" s="61"/>
      <c r="U78" s="61"/>
      <c r="V78" s="62" t="str">
        <f t="shared" si="6"/>
        <v>Proporção de procedimentos ambulatoriais e hospitalares regulados (%)</v>
      </c>
    </row>
    <row r="79" spans="1:22" ht="38.25" x14ac:dyDescent="0.25">
      <c r="A79" s="61">
        <v>48091</v>
      </c>
      <c r="B79" s="61" t="s">
        <v>242</v>
      </c>
      <c r="C79" s="62" t="s">
        <v>310</v>
      </c>
      <c r="D79" s="62" t="s">
        <v>512</v>
      </c>
      <c r="E79" s="61">
        <v>440</v>
      </c>
      <c r="F79" s="62" t="s">
        <v>264</v>
      </c>
      <c r="G79" s="62" t="s">
        <v>265</v>
      </c>
      <c r="H79" s="33" t="s">
        <v>263</v>
      </c>
      <c r="I79" s="62" t="s">
        <v>486</v>
      </c>
      <c r="J79" s="62"/>
      <c r="K79" s="62" t="s">
        <v>25</v>
      </c>
      <c r="L79" s="63">
        <v>2015</v>
      </c>
      <c r="M79" s="76">
        <v>14</v>
      </c>
      <c r="N79" s="63">
        <v>2019</v>
      </c>
      <c r="O79" s="76">
        <v>15</v>
      </c>
      <c r="P79" s="66" t="s">
        <v>176</v>
      </c>
      <c r="Q79" s="67" t="s">
        <v>269</v>
      </c>
      <c r="R79" s="68">
        <f>O79/M79</f>
        <v>1.0714285714285714</v>
      </c>
      <c r="S79" s="68"/>
      <c r="T79" s="61"/>
      <c r="U79" s="61"/>
      <c r="V79" s="62" t="str">
        <f t="shared" si="6"/>
        <v>Percentual anual de devoluções de processos de solicitação de medicamentos, gerenciados pelo Sistema SISMEDEX (%)</v>
      </c>
    </row>
    <row r="80" spans="1:22" ht="38.25" x14ac:dyDescent="0.25">
      <c r="A80" s="61">
        <v>48091</v>
      </c>
      <c r="B80" s="61" t="s">
        <v>242</v>
      </c>
      <c r="C80" s="62" t="s">
        <v>310</v>
      </c>
      <c r="D80" s="62" t="s">
        <v>512</v>
      </c>
      <c r="E80" s="61">
        <v>440</v>
      </c>
      <c r="F80" s="62" t="s">
        <v>264</v>
      </c>
      <c r="G80" s="62" t="s">
        <v>265</v>
      </c>
      <c r="H80" s="33" t="s">
        <v>263</v>
      </c>
      <c r="I80" s="62" t="s">
        <v>487</v>
      </c>
      <c r="J80" s="62"/>
      <c r="K80" s="62" t="s">
        <v>25</v>
      </c>
      <c r="L80" s="63">
        <v>2015</v>
      </c>
      <c r="M80" s="76">
        <v>8</v>
      </c>
      <c r="N80" s="63">
        <v>2019</v>
      </c>
      <c r="O80" s="76">
        <v>6</v>
      </c>
      <c r="P80" s="66" t="s">
        <v>176</v>
      </c>
      <c r="Q80" s="67" t="s">
        <v>269</v>
      </c>
      <c r="R80" s="68">
        <f>O80/M80</f>
        <v>0.75</v>
      </c>
      <c r="S80" s="68"/>
      <c r="T80" s="61"/>
      <c r="U80" s="61"/>
      <c r="V80" s="62" t="str">
        <f t="shared" si="6"/>
        <v>Tempo médio de espera para atendimento dos pacientes que requerem medicamentos do Componente Especializado da Assistência Farmacêutica (CEAF) (%)</v>
      </c>
    </row>
    <row r="81" spans="1:22" ht="38.25" x14ac:dyDescent="0.25">
      <c r="A81" s="61">
        <v>26001</v>
      </c>
      <c r="B81" s="61" t="s">
        <v>341</v>
      </c>
      <c r="C81" s="62" t="s">
        <v>342</v>
      </c>
      <c r="D81" s="62" t="s">
        <v>498</v>
      </c>
      <c r="E81" s="61">
        <v>510</v>
      </c>
      <c r="F81" s="62" t="s">
        <v>343</v>
      </c>
      <c r="G81" s="62" t="s">
        <v>344</v>
      </c>
      <c r="H81" s="62" t="s">
        <v>404</v>
      </c>
      <c r="I81" s="93" t="s">
        <v>412</v>
      </c>
      <c r="J81" s="62"/>
      <c r="K81" s="62" t="s">
        <v>20</v>
      </c>
      <c r="L81" s="63">
        <v>2016</v>
      </c>
      <c r="M81" s="76">
        <v>7997</v>
      </c>
      <c r="N81" s="63">
        <v>2019</v>
      </c>
      <c r="O81" s="76">
        <v>8800</v>
      </c>
      <c r="P81" s="66" t="s">
        <v>222</v>
      </c>
      <c r="Q81" s="67" t="s">
        <v>348</v>
      </c>
      <c r="R81" s="68">
        <f t="shared" ref="R81:R98" si="7">M81/O81</f>
        <v>0.90874999999999995</v>
      </c>
      <c r="S81" s="68">
        <f t="shared" ref="S81:S98" si="8">(O81-M81)/M81</f>
        <v>0.10041265474552957</v>
      </c>
      <c r="T81" s="61"/>
      <c r="U81" s="61"/>
      <c r="V81" s="62" t="str">
        <f t="shared" si="6"/>
        <v>Quantidade total de atendimentos realizados no Centro POP no ano (unidade)</v>
      </c>
    </row>
    <row r="82" spans="1:22" ht="38.25" x14ac:dyDescent="0.25">
      <c r="A82" s="61">
        <v>26001</v>
      </c>
      <c r="B82" s="61" t="s">
        <v>341</v>
      </c>
      <c r="C82" s="62" t="s">
        <v>342</v>
      </c>
      <c r="D82" s="62" t="s">
        <v>498</v>
      </c>
      <c r="E82" s="61">
        <v>510</v>
      </c>
      <c r="F82" s="62" t="s">
        <v>343</v>
      </c>
      <c r="G82" s="62" t="s">
        <v>344</v>
      </c>
      <c r="H82" s="62" t="s">
        <v>404</v>
      </c>
      <c r="I82" s="33" t="s">
        <v>346</v>
      </c>
      <c r="J82" s="62"/>
      <c r="K82" s="62" t="s">
        <v>20</v>
      </c>
      <c r="L82" s="63">
        <v>2016</v>
      </c>
      <c r="M82" s="76">
        <v>9856</v>
      </c>
      <c r="N82" s="63">
        <v>2019</v>
      </c>
      <c r="O82" s="76">
        <v>10900</v>
      </c>
      <c r="P82" s="66" t="s">
        <v>222</v>
      </c>
      <c r="Q82" s="67" t="s">
        <v>348</v>
      </c>
      <c r="R82" s="68">
        <f t="shared" si="7"/>
        <v>0.90422018348623856</v>
      </c>
      <c r="S82" s="68">
        <f t="shared" si="8"/>
        <v>0.10592532467532467</v>
      </c>
      <c r="T82" s="61"/>
      <c r="U82" s="61"/>
      <c r="V82" s="62" t="str">
        <f t="shared" si="6"/>
        <v>Total de casos (famílias ou indivíduos) em acompanhamento pelo PAEFI (unidade)</v>
      </c>
    </row>
    <row r="83" spans="1:22" ht="38.25" x14ac:dyDescent="0.25">
      <c r="A83" s="61">
        <v>26001</v>
      </c>
      <c r="B83" s="61" t="s">
        <v>341</v>
      </c>
      <c r="C83" s="62" t="s">
        <v>342</v>
      </c>
      <c r="D83" s="62" t="s">
        <v>498</v>
      </c>
      <c r="E83" s="61">
        <v>510</v>
      </c>
      <c r="F83" s="62" t="s">
        <v>343</v>
      </c>
      <c r="G83" s="62" t="s">
        <v>344</v>
      </c>
      <c r="H83" s="62" t="s">
        <v>404</v>
      </c>
      <c r="I83" s="33" t="s">
        <v>345</v>
      </c>
      <c r="J83" s="62"/>
      <c r="K83" s="62" t="s">
        <v>20</v>
      </c>
      <c r="L83" s="63">
        <v>2016</v>
      </c>
      <c r="M83" s="76">
        <v>37424</v>
      </c>
      <c r="N83" s="63">
        <v>2019</v>
      </c>
      <c r="O83" s="76">
        <v>41200</v>
      </c>
      <c r="P83" s="66" t="s">
        <v>222</v>
      </c>
      <c r="Q83" s="67" t="s">
        <v>348</v>
      </c>
      <c r="R83" s="68">
        <f t="shared" si="7"/>
        <v>0.90834951456310675</v>
      </c>
      <c r="S83" s="68">
        <f t="shared" si="8"/>
        <v>0.10089781958101753</v>
      </c>
      <c r="T83" s="61"/>
      <c r="U83" s="61"/>
      <c r="V83" s="62" t="str">
        <f t="shared" si="6"/>
        <v>Total de famílias em acompanhamento pelo PAIF (unidade)</v>
      </c>
    </row>
    <row r="84" spans="1:22" ht="38.25" x14ac:dyDescent="0.25">
      <c r="A84" s="61">
        <v>26001</v>
      </c>
      <c r="B84" s="61" t="s">
        <v>341</v>
      </c>
      <c r="C84" s="62" t="s">
        <v>342</v>
      </c>
      <c r="D84" s="62" t="s">
        <v>498</v>
      </c>
      <c r="E84" s="61">
        <v>510</v>
      </c>
      <c r="F84" s="62" t="s">
        <v>343</v>
      </c>
      <c r="G84" s="62" t="s">
        <v>344</v>
      </c>
      <c r="H84" s="62" t="s">
        <v>404</v>
      </c>
      <c r="I84" s="33" t="s">
        <v>347</v>
      </c>
      <c r="J84" s="62"/>
      <c r="K84" s="62" t="s">
        <v>20</v>
      </c>
      <c r="L84" s="63">
        <v>2015</v>
      </c>
      <c r="M84" s="76">
        <v>3507</v>
      </c>
      <c r="N84" s="63">
        <v>2019</v>
      </c>
      <c r="O84" s="76">
        <v>3900</v>
      </c>
      <c r="P84" s="66" t="s">
        <v>222</v>
      </c>
      <c r="Q84" s="67" t="s">
        <v>349</v>
      </c>
      <c r="R84" s="68">
        <f t="shared" si="7"/>
        <v>0.89923076923076928</v>
      </c>
      <c r="S84" s="68">
        <f t="shared" si="8"/>
        <v>0.11206159110350727</v>
      </c>
      <c r="T84" s="61"/>
      <c r="U84" s="61"/>
      <c r="V84" s="62" t="str">
        <f t="shared" si="6"/>
        <v>Total de pessoas acolhidas nas unidades de acolhimento (vagas ocupadas) (unidade)</v>
      </c>
    </row>
    <row r="85" spans="1:22" ht="89.25" x14ac:dyDescent="0.25">
      <c r="A85" s="61">
        <v>45021</v>
      </c>
      <c r="B85" s="61" t="s">
        <v>188</v>
      </c>
      <c r="C85" s="62" t="s">
        <v>303</v>
      </c>
      <c r="D85" s="62" t="s">
        <v>509</v>
      </c>
      <c r="E85" s="61">
        <v>520</v>
      </c>
      <c r="F85" s="62" t="s">
        <v>189</v>
      </c>
      <c r="G85" s="62" t="s">
        <v>190</v>
      </c>
      <c r="H85" s="94" t="s">
        <v>191</v>
      </c>
      <c r="I85" s="33" t="s">
        <v>227</v>
      </c>
      <c r="J85" s="62" t="s">
        <v>228</v>
      </c>
      <c r="K85" s="61" t="s">
        <v>25</v>
      </c>
      <c r="L85" s="63">
        <v>2016</v>
      </c>
      <c r="M85" s="64">
        <v>56.68</v>
      </c>
      <c r="N85" s="63">
        <v>2019</v>
      </c>
      <c r="O85" s="65">
        <v>60</v>
      </c>
      <c r="P85" s="66" t="s">
        <v>222</v>
      </c>
      <c r="Q85" s="67" t="s">
        <v>194</v>
      </c>
      <c r="R85" s="68">
        <f t="shared" si="7"/>
        <v>0.94466666666666665</v>
      </c>
      <c r="S85" s="68">
        <f t="shared" si="8"/>
        <v>5.8574453069865917E-2</v>
      </c>
      <c r="T85" s="61"/>
      <c r="U85" s="61"/>
      <c r="V85" s="62" t="str">
        <f t="shared" si="6"/>
        <v>Percentual de crianças com deficiência intelectual, motora, visual e auditiva, entre 0 e 5 anos de idade, atendidas (%)</v>
      </c>
    </row>
    <row r="86" spans="1:22" ht="89.25" x14ac:dyDescent="0.25">
      <c r="A86" s="61">
        <v>45021</v>
      </c>
      <c r="B86" s="61" t="s">
        <v>188</v>
      </c>
      <c r="C86" s="62" t="s">
        <v>303</v>
      </c>
      <c r="D86" s="62" t="s">
        <v>509</v>
      </c>
      <c r="E86" s="61">
        <v>520</v>
      </c>
      <c r="F86" s="62" t="s">
        <v>189</v>
      </c>
      <c r="G86" s="62" t="s">
        <v>190</v>
      </c>
      <c r="H86" s="94" t="s">
        <v>191</v>
      </c>
      <c r="I86" s="73" t="s">
        <v>613</v>
      </c>
      <c r="J86" s="62" t="s">
        <v>229</v>
      </c>
      <c r="K86" s="61" t="s">
        <v>25</v>
      </c>
      <c r="L86" s="63">
        <v>2016</v>
      </c>
      <c r="M86" s="64">
        <v>55.28</v>
      </c>
      <c r="N86" s="63">
        <v>2019</v>
      </c>
      <c r="O86" s="65">
        <v>60</v>
      </c>
      <c r="P86" s="66" t="s">
        <v>222</v>
      </c>
      <c r="Q86" s="67" t="s">
        <v>194</v>
      </c>
      <c r="R86" s="68">
        <f t="shared" si="7"/>
        <v>0.92133333333333334</v>
      </c>
      <c r="S86" s="68">
        <f t="shared" si="8"/>
        <v>8.5383502170766984E-2</v>
      </c>
      <c r="T86" s="61"/>
      <c r="U86" s="61"/>
      <c r="V86" s="62" t="str">
        <f t="shared" si="6"/>
        <v>Percentual de pessoas com deficiência intelectual, motora, visual e auditiva, entre 6 e 17 anos de idade, atendidas (%)</v>
      </c>
    </row>
    <row r="87" spans="1:22" ht="63.75" x14ac:dyDescent="0.25">
      <c r="A87" s="61">
        <v>45021</v>
      </c>
      <c r="B87" s="61" t="s">
        <v>188</v>
      </c>
      <c r="C87" s="62" t="s">
        <v>303</v>
      </c>
      <c r="D87" s="62" t="s">
        <v>509</v>
      </c>
      <c r="E87" s="61">
        <v>520</v>
      </c>
      <c r="F87" s="62" t="s">
        <v>189</v>
      </c>
      <c r="G87" s="62" t="s">
        <v>190</v>
      </c>
      <c r="H87" s="94" t="s">
        <v>191</v>
      </c>
      <c r="I87" s="62" t="s">
        <v>224</v>
      </c>
      <c r="J87" s="62"/>
      <c r="K87" s="61" t="s">
        <v>25</v>
      </c>
      <c r="L87" s="63">
        <v>2016</v>
      </c>
      <c r="M87" s="64">
        <v>32.520000000000003</v>
      </c>
      <c r="N87" s="63">
        <v>2019</v>
      </c>
      <c r="O87" s="65">
        <v>40</v>
      </c>
      <c r="P87" s="66" t="s">
        <v>222</v>
      </c>
      <c r="Q87" s="67" t="s">
        <v>192</v>
      </c>
      <c r="R87" s="68">
        <f t="shared" si="7"/>
        <v>0.81300000000000006</v>
      </c>
      <c r="S87" s="68">
        <f t="shared" si="8"/>
        <v>0.23001230012300111</v>
      </c>
      <c r="T87" s="61"/>
      <c r="U87" s="61"/>
      <c r="V87" s="62" t="str">
        <f t="shared" si="6"/>
        <v>Percentual de profissionais capacitados pela FCEE na área da educação especial (%)</v>
      </c>
    </row>
    <row r="88" spans="1:22" ht="51" x14ac:dyDescent="0.25">
      <c r="A88" s="61">
        <v>45021</v>
      </c>
      <c r="B88" s="61" t="s">
        <v>188</v>
      </c>
      <c r="C88" s="62" t="s">
        <v>303</v>
      </c>
      <c r="D88" s="62" t="s">
        <v>509</v>
      </c>
      <c r="E88" s="61">
        <v>520</v>
      </c>
      <c r="F88" s="62" t="s">
        <v>189</v>
      </c>
      <c r="G88" s="62" t="s">
        <v>190</v>
      </c>
      <c r="H88" s="94" t="s">
        <v>191</v>
      </c>
      <c r="I88" s="73" t="s">
        <v>226</v>
      </c>
      <c r="J88" s="62"/>
      <c r="K88" s="61" t="s">
        <v>25</v>
      </c>
      <c r="L88" s="63">
        <v>2016</v>
      </c>
      <c r="M88" s="64">
        <v>10.79</v>
      </c>
      <c r="N88" s="63">
        <v>2019</v>
      </c>
      <c r="O88" s="65">
        <v>20</v>
      </c>
      <c r="P88" s="66" t="s">
        <v>222</v>
      </c>
      <c r="Q88" s="67" t="s">
        <v>193</v>
      </c>
      <c r="R88" s="68">
        <f t="shared" si="7"/>
        <v>0.53949999999999998</v>
      </c>
      <c r="S88" s="68">
        <f t="shared" si="8"/>
        <v>0.85356811862835968</v>
      </c>
      <c r="T88" s="61"/>
      <c r="U88" s="61"/>
      <c r="V88" s="62" t="str">
        <f t="shared" si="6"/>
        <v>Percentual de serviços especializados em educação especial assessorados por escolas da Rede Pública Estadual de ensino (%)</v>
      </c>
    </row>
    <row r="89" spans="1:22" ht="63.75" x14ac:dyDescent="0.25">
      <c r="A89" s="61">
        <v>45021</v>
      </c>
      <c r="B89" s="61" t="s">
        <v>188</v>
      </c>
      <c r="C89" s="62" t="s">
        <v>303</v>
      </c>
      <c r="D89" s="62" t="s">
        <v>509</v>
      </c>
      <c r="E89" s="61">
        <v>520</v>
      </c>
      <c r="F89" s="62" t="s">
        <v>189</v>
      </c>
      <c r="G89" s="62" t="s">
        <v>190</v>
      </c>
      <c r="H89" s="94" t="s">
        <v>191</v>
      </c>
      <c r="I89" s="73" t="s">
        <v>225</v>
      </c>
      <c r="J89" s="62"/>
      <c r="K89" s="61" t="s">
        <v>25</v>
      </c>
      <c r="L89" s="63">
        <v>2016</v>
      </c>
      <c r="M89" s="64">
        <v>34.99</v>
      </c>
      <c r="N89" s="63">
        <v>2019</v>
      </c>
      <c r="O89" s="65">
        <v>40</v>
      </c>
      <c r="P89" s="66" t="s">
        <v>222</v>
      </c>
      <c r="Q89" s="67" t="s">
        <v>192</v>
      </c>
      <c r="R89" s="68">
        <f t="shared" si="7"/>
        <v>0.87475000000000003</v>
      </c>
      <c r="S89" s="68">
        <f t="shared" si="8"/>
        <v>0.14318376679051151</v>
      </c>
      <c r="T89" s="61"/>
      <c r="U89" s="61"/>
      <c r="V89" s="62" t="str">
        <f t="shared" si="6"/>
        <v>Percentual de serviços especializados em educação especial assessorados por instituição, conveniadas com a FCEE (%)</v>
      </c>
    </row>
    <row r="90" spans="1:22" ht="51" x14ac:dyDescent="0.25">
      <c r="A90" s="61">
        <v>45021</v>
      </c>
      <c r="B90" s="61" t="s">
        <v>188</v>
      </c>
      <c r="C90" s="62" t="s">
        <v>303</v>
      </c>
      <c r="D90" s="62" t="s">
        <v>509</v>
      </c>
      <c r="E90" s="61">
        <v>520</v>
      </c>
      <c r="F90" s="62" t="s">
        <v>189</v>
      </c>
      <c r="G90" s="62" t="s">
        <v>190</v>
      </c>
      <c r="H90" s="94" t="s">
        <v>191</v>
      </c>
      <c r="I90" s="62" t="s">
        <v>478</v>
      </c>
      <c r="J90" s="62"/>
      <c r="K90" s="62" t="s">
        <v>20</v>
      </c>
      <c r="L90" s="63">
        <v>2016</v>
      </c>
      <c r="M90" s="65">
        <v>4930</v>
      </c>
      <c r="N90" s="63">
        <v>2019</v>
      </c>
      <c r="O90" s="65">
        <v>5430</v>
      </c>
      <c r="P90" s="66" t="s">
        <v>222</v>
      </c>
      <c r="Q90" s="67" t="s">
        <v>198</v>
      </c>
      <c r="R90" s="68">
        <f t="shared" si="7"/>
        <v>0.90791896869244937</v>
      </c>
      <c r="S90" s="68">
        <f t="shared" si="8"/>
        <v>0.10141987829614604</v>
      </c>
      <c r="T90" s="61"/>
      <c r="U90" s="61"/>
      <c r="V90" s="62" t="str">
        <f t="shared" si="6"/>
        <v>Número de benefícios sociais concedidos (unidade)</v>
      </c>
    </row>
    <row r="91" spans="1:22" ht="51" x14ac:dyDescent="0.25">
      <c r="A91" s="61">
        <v>45021</v>
      </c>
      <c r="B91" s="61" t="s">
        <v>188</v>
      </c>
      <c r="C91" s="62" t="s">
        <v>303</v>
      </c>
      <c r="D91" s="62" t="s">
        <v>509</v>
      </c>
      <c r="E91" s="61">
        <v>520</v>
      </c>
      <c r="F91" s="62" t="s">
        <v>189</v>
      </c>
      <c r="G91" s="62" t="s">
        <v>190</v>
      </c>
      <c r="H91" s="94" t="s">
        <v>191</v>
      </c>
      <c r="I91" s="73" t="s">
        <v>209</v>
      </c>
      <c r="J91" s="62" t="s">
        <v>210</v>
      </c>
      <c r="K91" s="62" t="s">
        <v>20</v>
      </c>
      <c r="L91" s="63">
        <v>2016</v>
      </c>
      <c r="M91" s="65">
        <v>317</v>
      </c>
      <c r="N91" s="63">
        <v>2019</v>
      </c>
      <c r="O91" s="65">
        <v>470</v>
      </c>
      <c r="P91" s="66" t="s">
        <v>222</v>
      </c>
      <c r="Q91" s="67" t="s">
        <v>196</v>
      </c>
      <c r="R91" s="68">
        <f t="shared" si="7"/>
        <v>0.67446808510638301</v>
      </c>
      <c r="S91" s="68">
        <f t="shared" si="8"/>
        <v>0.48264984227129337</v>
      </c>
      <c r="T91" s="61"/>
      <c r="U91" s="61"/>
      <c r="V91" s="62" t="str">
        <f t="shared" si="6"/>
        <v>Número de pessoas com altas habilidades/superdotação, entre 6 e 17 anos de idade, atendidas (unidade)</v>
      </c>
    </row>
    <row r="92" spans="1:22" ht="51" x14ac:dyDescent="0.25">
      <c r="A92" s="61">
        <v>45021</v>
      </c>
      <c r="B92" s="61" t="s">
        <v>188</v>
      </c>
      <c r="C92" s="62" t="s">
        <v>303</v>
      </c>
      <c r="D92" s="62" t="s">
        <v>509</v>
      </c>
      <c r="E92" s="61">
        <v>520</v>
      </c>
      <c r="F92" s="62" t="s">
        <v>189</v>
      </c>
      <c r="G92" s="62" t="s">
        <v>190</v>
      </c>
      <c r="H92" s="94" t="s">
        <v>191</v>
      </c>
      <c r="I92" s="73" t="s">
        <v>614</v>
      </c>
      <c r="J92" s="62" t="s">
        <v>208</v>
      </c>
      <c r="K92" s="62" t="s">
        <v>20</v>
      </c>
      <c r="L92" s="63">
        <v>2016</v>
      </c>
      <c r="M92" s="65">
        <v>11575</v>
      </c>
      <c r="N92" s="63">
        <v>2019</v>
      </c>
      <c r="O92" s="65">
        <v>12000</v>
      </c>
      <c r="P92" s="66" t="s">
        <v>222</v>
      </c>
      <c r="Q92" s="67" t="s">
        <v>195</v>
      </c>
      <c r="R92" s="68">
        <f t="shared" si="7"/>
        <v>0.96458333333333335</v>
      </c>
      <c r="S92" s="68">
        <f t="shared" si="8"/>
        <v>3.6717062634989202E-2</v>
      </c>
      <c r="T92" s="61"/>
      <c r="U92" s="61"/>
      <c r="V92" s="62" t="str">
        <f t="shared" si="6"/>
        <v>Número de pessoas com deficiência intelectual, motora, visual e auditiva, entre 18 e 59 anos de idade, atendidas  (unidade)</v>
      </c>
    </row>
    <row r="93" spans="1:22" ht="51" x14ac:dyDescent="0.25">
      <c r="A93" s="61">
        <v>45021</v>
      </c>
      <c r="B93" s="61" t="s">
        <v>188</v>
      </c>
      <c r="C93" s="62" t="s">
        <v>303</v>
      </c>
      <c r="D93" s="62" t="s">
        <v>509</v>
      </c>
      <c r="E93" s="61">
        <v>520</v>
      </c>
      <c r="F93" s="62" t="s">
        <v>189</v>
      </c>
      <c r="G93" s="62" t="s">
        <v>190</v>
      </c>
      <c r="H93" s="94" t="s">
        <v>191</v>
      </c>
      <c r="I93" s="62" t="s">
        <v>207</v>
      </c>
      <c r="J93" s="62" t="s">
        <v>206</v>
      </c>
      <c r="K93" s="62" t="s">
        <v>20</v>
      </c>
      <c r="L93" s="63">
        <v>2016</v>
      </c>
      <c r="M93" s="65">
        <v>6365</v>
      </c>
      <c r="N93" s="63">
        <v>2019</v>
      </c>
      <c r="O93" s="65">
        <v>7000</v>
      </c>
      <c r="P93" s="66" t="s">
        <v>222</v>
      </c>
      <c r="Q93" s="67" t="s">
        <v>196</v>
      </c>
      <c r="R93" s="68">
        <f t="shared" si="7"/>
        <v>0.90928571428571425</v>
      </c>
      <c r="S93" s="68">
        <f t="shared" si="8"/>
        <v>9.9764336213668495E-2</v>
      </c>
      <c r="T93" s="61"/>
      <c r="U93" s="61"/>
      <c r="V93" s="62" t="str">
        <f t="shared" si="6"/>
        <v>Número de pessoas com TDAH, entre 6 e 17 anos de idade atendidas  (unidade)</v>
      </c>
    </row>
    <row r="94" spans="1:22" ht="51" x14ac:dyDescent="0.25">
      <c r="A94" s="61">
        <v>45021</v>
      </c>
      <c r="B94" s="61" t="s">
        <v>188</v>
      </c>
      <c r="C94" s="62" t="s">
        <v>303</v>
      </c>
      <c r="D94" s="62" t="s">
        <v>509</v>
      </c>
      <c r="E94" s="61">
        <v>520</v>
      </c>
      <c r="F94" s="62" t="s">
        <v>189</v>
      </c>
      <c r="G94" s="62" t="s">
        <v>190</v>
      </c>
      <c r="H94" s="94" t="s">
        <v>191</v>
      </c>
      <c r="I94" s="62" t="s">
        <v>211</v>
      </c>
      <c r="J94" s="62" t="s">
        <v>212</v>
      </c>
      <c r="K94" s="62" t="s">
        <v>20</v>
      </c>
      <c r="L94" s="63">
        <v>2016</v>
      </c>
      <c r="M94" s="65">
        <v>910</v>
      </c>
      <c r="N94" s="63">
        <v>2019</v>
      </c>
      <c r="O94" s="65">
        <v>1110</v>
      </c>
      <c r="P94" s="66" t="s">
        <v>222</v>
      </c>
      <c r="Q94" s="67" t="s">
        <v>195</v>
      </c>
      <c r="R94" s="68">
        <f t="shared" si="7"/>
        <v>0.81981981981981977</v>
      </c>
      <c r="S94" s="68">
        <f t="shared" si="8"/>
        <v>0.21978021978021978</v>
      </c>
      <c r="T94" s="61"/>
      <c r="U94" s="61"/>
      <c r="V94" s="62" t="str">
        <f t="shared" si="6"/>
        <v>Número de pessoas com TEA, entre 18 e 59 anos de idade, atendidas  (unidade)</v>
      </c>
    </row>
    <row r="95" spans="1:22" ht="51" x14ac:dyDescent="0.25">
      <c r="A95" s="61">
        <v>45021</v>
      </c>
      <c r="B95" s="61" t="s">
        <v>188</v>
      </c>
      <c r="C95" s="62" t="s">
        <v>303</v>
      </c>
      <c r="D95" s="62" t="s">
        <v>509</v>
      </c>
      <c r="E95" s="61">
        <v>520</v>
      </c>
      <c r="F95" s="62" t="s">
        <v>189</v>
      </c>
      <c r="G95" s="62" t="s">
        <v>190</v>
      </c>
      <c r="H95" s="94" t="s">
        <v>191</v>
      </c>
      <c r="I95" s="62" t="s">
        <v>213</v>
      </c>
      <c r="J95" s="62" t="s">
        <v>214</v>
      </c>
      <c r="K95" s="62" t="s">
        <v>20</v>
      </c>
      <c r="L95" s="63">
        <v>2016</v>
      </c>
      <c r="M95" s="65">
        <v>1581</v>
      </c>
      <c r="N95" s="63">
        <v>2019</v>
      </c>
      <c r="O95" s="65">
        <v>2500</v>
      </c>
      <c r="P95" s="66" t="s">
        <v>222</v>
      </c>
      <c r="Q95" s="67" t="s">
        <v>195</v>
      </c>
      <c r="R95" s="68">
        <f t="shared" si="7"/>
        <v>0.63239999999999996</v>
      </c>
      <c r="S95" s="68">
        <f t="shared" si="8"/>
        <v>0.58127767235926631</v>
      </c>
      <c r="T95" s="61"/>
      <c r="U95" s="61"/>
      <c r="V95" s="62" t="str">
        <f t="shared" si="6"/>
        <v>Número de pessoas com TEA, entre 6 e 17 anos de idade, atendidas  (unidade)</v>
      </c>
    </row>
    <row r="96" spans="1:22" ht="51" x14ac:dyDescent="0.25">
      <c r="A96" s="61">
        <v>45021</v>
      </c>
      <c r="B96" s="61" t="s">
        <v>188</v>
      </c>
      <c r="C96" s="62" t="s">
        <v>303</v>
      </c>
      <c r="D96" s="62" t="s">
        <v>509</v>
      </c>
      <c r="E96" s="61">
        <v>520</v>
      </c>
      <c r="F96" s="62" t="s">
        <v>189</v>
      </c>
      <c r="G96" s="62" t="s">
        <v>190</v>
      </c>
      <c r="H96" s="94" t="s">
        <v>191</v>
      </c>
      <c r="I96" s="62" t="s">
        <v>586</v>
      </c>
      <c r="J96" s="62"/>
      <c r="K96" s="62" t="s">
        <v>20</v>
      </c>
      <c r="L96" s="63">
        <v>2016</v>
      </c>
      <c r="M96" s="65">
        <v>4</v>
      </c>
      <c r="N96" s="63">
        <v>2019</v>
      </c>
      <c r="O96" s="65">
        <v>10</v>
      </c>
      <c r="P96" s="66" t="s">
        <v>222</v>
      </c>
      <c r="Q96" s="67" t="s">
        <v>197</v>
      </c>
      <c r="R96" s="68">
        <f t="shared" si="7"/>
        <v>0.4</v>
      </c>
      <c r="S96" s="68">
        <f t="shared" si="8"/>
        <v>1.5</v>
      </c>
      <c r="T96" s="61"/>
      <c r="U96" s="61"/>
      <c r="V96" s="62" t="str">
        <f t="shared" si="6"/>
        <v>Número de projetos de pesquisa científica e/ou produção técnica concluídas pela FCEE (unidade)</v>
      </c>
    </row>
    <row r="97" spans="1:22" ht="25.5" x14ac:dyDescent="0.25">
      <c r="A97" s="61">
        <v>26001</v>
      </c>
      <c r="B97" s="61" t="s">
        <v>341</v>
      </c>
      <c r="C97" s="62" t="s">
        <v>342</v>
      </c>
      <c r="D97" s="62" t="s">
        <v>498</v>
      </c>
      <c r="E97" s="61">
        <v>530</v>
      </c>
      <c r="F97" s="62" t="s">
        <v>605</v>
      </c>
      <c r="G97" s="62" t="s">
        <v>606</v>
      </c>
      <c r="H97" s="72" t="s">
        <v>405</v>
      </c>
      <c r="I97" s="62" t="s">
        <v>350</v>
      </c>
      <c r="J97" s="62"/>
      <c r="K97" s="62" t="s">
        <v>20</v>
      </c>
      <c r="L97" s="63">
        <v>2016</v>
      </c>
      <c r="M97" s="76">
        <v>800000</v>
      </c>
      <c r="N97" s="63">
        <v>2019</v>
      </c>
      <c r="O97" s="76">
        <v>880000</v>
      </c>
      <c r="P97" s="66" t="s">
        <v>222</v>
      </c>
      <c r="Q97" s="67" t="s">
        <v>351</v>
      </c>
      <c r="R97" s="68">
        <f t="shared" si="7"/>
        <v>0.90909090909090906</v>
      </c>
      <c r="S97" s="68">
        <f t="shared" si="8"/>
        <v>0.1</v>
      </c>
      <c r="T97" s="61"/>
      <c r="U97" s="61"/>
      <c r="V97" s="62" t="str">
        <f t="shared" si="6"/>
        <v>Número de atendimentos nos postos do SINE (unidade)</v>
      </c>
    </row>
    <row r="98" spans="1:22" ht="25.5" x14ac:dyDescent="0.25">
      <c r="A98" s="61">
        <v>26001</v>
      </c>
      <c r="B98" s="61" t="s">
        <v>341</v>
      </c>
      <c r="C98" s="62" t="s">
        <v>342</v>
      </c>
      <c r="D98" s="62" t="s">
        <v>498</v>
      </c>
      <c r="E98" s="61">
        <v>530</v>
      </c>
      <c r="F98" s="62" t="s">
        <v>605</v>
      </c>
      <c r="G98" s="62" t="s">
        <v>606</v>
      </c>
      <c r="H98" s="72" t="s">
        <v>405</v>
      </c>
      <c r="I98" s="33" t="s">
        <v>413</v>
      </c>
      <c r="J98" s="62"/>
      <c r="K98" s="62" t="s">
        <v>20</v>
      </c>
      <c r="L98" s="63">
        <v>2016</v>
      </c>
      <c r="M98" s="76">
        <v>138530</v>
      </c>
      <c r="N98" s="63">
        <v>2019</v>
      </c>
      <c r="O98" s="76">
        <v>190000</v>
      </c>
      <c r="P98" s="66" t="s">
        <v>222</v>
      </c>
      <c r="Q98" s="67" t="s">
        <v>351</v>
      </c>
      <c r="R98" s="68">
        <f t="shared" si="7"/>
        <v>0.7291052631578947</v>
      </c>
      <c r="S98" s="68">
        <f t="shared" si="8"/>
        <v>0.37154406987656102</v>
      </c>
      <c r="T98" s="61"/>
      <c r="U98" s="61"/>
      <c r="V98" s="62" t="str">
        <f t="shared" si="6"/>
        <v>Números de pessoas encaminhadas para entrevistas no mercado de trabalho (unidade)</v>
      </c>
    </row>
    <row r="99" spans="1:22" ht="25.5" x14ac:dyDescent="0.25">
      <c r="A99" s="61">
        <v>26001</v>
      </c>
      <c r="B99" s="61" t="s">
        <v>341</v>
      </c>
      <c r="C99" s="62" t="s">
        <v>342</v>
      </c>
      <c r="D99" s="62" t="s">
        <v>498</v>
      </c>
      <c r="E99" s="61">
        <v>540</v>
      </c>
      <c r="F99" s="62" t="s">
        <v>352</v>
      </c>
      <c r="G99" s="62" t="s">
        <v>353</v>
      </c>
      <c r="H99" s="72" t="s">
        <v>406</v>
      </c>
      <c r="I99" s="95" t="s">
        <v>414</v>
      </c>
      <c r="J99" s="62"/>
      <c r="K99" s="62" t="s">
        <v>20</v>
      </c>
      <c r="L99" s="63">
        <v>2016</v>
      </c>
      <c r="M99" s="76">
        <v>167008</v>
      </c>
      <c r="N99" s="63">
        <v>2019</v>
      </c>
      <c r="O99" s="76">
        <v>150306</v>
      </c>
      <c r="P99" s="66" t="s">
        <v>234</v>
      </c>
      <c r="Q99" s="67" t="s">
        <v>356</v>
      </c>
      <c r="R99" s="68">
        <f>O99/M99</f>
        <v>0.89999281471546277</v>
      </c>
      <c r="S99" s="68"/>
      <c r="T99" s="61"/>
      <c r="U99" s="61"/>
      <c r="V99" s="62" t="str">
        <f t="shared" si="6"/>
        <v>Déficit total habitacional (urbano + rural) (unidade)</v>
      </c>
    </row>
    <row r="100" spans="1:22" ht="25.5" x14ac:dyDescent="0.25">
      <c r="A100" s="61">
        <v>26001</v>
      </c>
      <c r="B100" s="61" t="s">
        <v>341</v>
      </c>
      <c r="C100" s="62" t="s">
        <v>342</v>
      </c>
      <c r="D100" s="62" t="s">
        <v>498</v>
      </c>
      <c r="E100" s="61">
        <v>540</v>
      </c>
      <c r="F100" s="62" t="s">
        <v>352</v>
      </c>
      <c r="G100" s="62" t="s">
        <v>353</v>
      </c>
      <c r="H100" s="72" t="s">
        <v>406</v>
      </c>
      <c r="I100" s="72" t="s">
        <v>354</v>
      </c>
      <c r="J100" s="62"/>
      <c r="K100" s="62" t="s">
        <v>20</v>
      </c>
      <c r="L100" s="63">
        <v>2016</v>
      </c>
      <c r="M100" s="76">
        <v>13000</v>
      </c>
      <c r="N100" s="63">
        <v>2019</v>
      </c>
      <c r="O100" s="76">
        <v>11700</v>
      </c>
      <c r="P100" s="66" t="s">
        <v>234</v>
      </c>
      <c r="Q100" s="67" t="s">
        <v>356</v>
      </c>
      <c r="R100" s="68">
        <f>O100/M100</f>
        <v>0.9</v>
      </c>
      <c r="S100" s="68"/>
      <c r="T100" s="61"/>
      <c r="U100" s="61"/>
      <c r="V100" s="62" t="str">
        <f t="shared" si="6"/>
        <v>Número de domicílios sem banheiro (unidade)</v>
      </c>
    </row>
    <row r="101" spans="1:22" ht="25.5" x14ac:dyDescent="0.25">
      <c r="A101" s="61">
        <v>26001</v>
      </c>
      <c r="B101" s="61" t="s">
        <v>341</v>
      </c>
      <c r="C101" s="62" t="s">
        <v>342</v>
      </c>
      <c r="D101" s="62" t="s">
        <v>498</v>
      </c>
      <c r="E101" s="61">
        <v>540</v>
      </c>
      <c r="F101" s="62" t="s">
        <v>352</v>
      </c>
      <c r="G101" s="62" t="s">
        <v>353</v>
      </c>
      <c r="H101" s="72" t="s">
        <v>406</v>
      </c>
      <c r="I101" s="72" t="s">
        <v>355</v>
      </c>
      <c r="J101" s="62"/>
      <c r="K101" s="62" t="s">
        <v>20</v>
      </c>
      <c r="L101" s="63">
        <v>2016</v>
      </c>
      <c r="M101" s="76">
        <v>118749</v>
      </c>
      <c r="N101" s="63">
        <v>2019</v>
      </c>
      <c r="O101" s="76">
        <v>106874</v>
      </c>
      <c r="P101" s="66" t="s">
        <v>234</v>
      </c>
      <c r="Q101" s="67" t="s">
        <v>356</v>
      </c>
      <c r="R101" s="68">
        <f>O101/M101</f>
        <v>0.8999991578876454</v>
      </c>
      <c r="S101" s="68"/>
      <c r="T101" s="61"/>
      <c r="U101" s="61"/>
      <c r="V101" s="62" t="str">
        <f t="shared" si="6"/>
        <v>Número de propriedades sem regularização fundiária (unidade)</v>
      </c>
    </row>
    <row r="102" spans="1:22" ht="25.5" x14ac:dyDescent="0.25">
      <c r="A102" s="61">
        <v>26001</v>
      </c>
      <c r="B102" s="61" t="s">
        <v>341</v>
      </c>
      <c r="C102" s="62" t="s">
        <v>342</v>
      </c>
      <c r="D102" s="62" t="s">
        <v>498</v>
      </c>
      <c r="E102" s="61">
        <v>550</v>
      </c>
      <c r="F102" s="62" t="s">
        <v>600</v>
      </c>
      <c r="G102" s="62" t="s">
        <v>601</v>
      </c>
      <c r="H102" s="72" t="s">
        <v>407</v>
      </c>
      <c r="I102" s="33" t="s">
        <v>357</v>
      </c>
      <c r="J102" s="62"/>
      <c r="K102" s="62" t="s">
        <v>25</v>
      </c>
      <c r="L102" s="63">
        <v>2016</v>
      </c>
      <c r="M102" s="79">
        <v>1.71</v>
      </c>
      <c r="N102" s="63">
        <v>2019</v>
      </c>
      <c r="O102" s="79">
        <v>1.5</v>
      </c>
      <c r="P102" s="66" t="s">
        <v>234</v>
      </c>
      <c r="Q102" s="67" t="s">
        <v>358</v>
      </c>
      <c r="R102" s="68">
        <f>O102/M102</f>
        <v>0.87719298245614041</v>
      </c>
      <c r="S102" s="68"/>
      <c r="T102" s="61"/>
      <c r="U102" s="61"/>
      <c r="V102" s="62" t="str">
        <f t="shared" si="6"/>
        <v>Percentual da população em situação de insegurança alimentar e nutricional grave (%)</v>
      </c>
    </row>
    <row r="103" spans="1:22" ht="38.25" x14ac:dyDescent="0.25">
      <c r="A103" s="61">
        <v>45001</v>
      </c>
      <c r="B103" s="61" t="s">
        <v>280</v>
      </c>
      <c r="C103" s="62" t="s">
        <v>300</v>
      </c>
      <c r="D103" s="62" t="s">
        <v>508</v>
      </c>
      <c r="E103" s="61">
        <v>610</v>
      </c>
      <c r="F103" s="62" t="s">
        <v>281</v>
      </c>
      <c r="G103" s="62" t="s">
        <v>282</v>
      </c>
      <c r="H103" s="33" t="s">
        <v>283</v>
      </c>
      <c r="I103" s="33" t="s">
        <v>457</v>
      </c>
      <c r="J103" s="62"/>
      <c r="K103" s="62" t="s">
        <v>25</v>
      </c>
      <c r="L103" s="63">
        <v>2016</v>
      </c>
      <c r="M103" s="79">
        <v>12.2</v>
      </c>
      <c r="N103" s="63">
        <v>2019</v>
      </c>
      <c r="O103" s="79">
        <v>26</v>
      </c>
      <c r="P103" s="66" t="s">
        <v>222</v>
      </c>
      <c r="Q103" s="67" t="s">
        <v>284</v>
      </c>
      <c r="R103" s="68">
        <f>M103/O103</f>
        <v>0.46923076923076923</v>
      </c>
      <c r="S103" s="68">
        <f>(O103-M103)/M103</f>
        <v>1.1311475409836067</v>
      </c>
      <c r="T103" s="61"/>
      <c r="U103" s="61"/>
      <c r="V103" s="62" t="str">
        <f t="shared" si="6"/>
        <v>Percentual de escolas com matrículas em tempo integral - rede estadual (%)</v>
      </c>
    </row>
    <row r="104" spans="1:22" ht="38.25" x14ac:dyDescent="0.25">
      <c r="A104" s="61">
        <v>45001</v>
      </c>
      <c r="B104" s="61" t="s">
        <v>280</v>
      </c>
      <c r="C104" s="62" t="s">
        <v>300</v>
      </c>
      <c r="D104" s="62" t="s">
        <v>508</v>
      </c>
      <c r="E104" s="61">
        <v>610</v>
      </c>
      <c r="F104" s="62" t="s">
        <v>281</v>
      </c>
      <c r="G104" s="62" t="s">
        <v>282</v>
      </c>
      <c r="H104" s="33" t="s">
        <v>283</v>
      </c>
      <c r="I104" s="33" t="s">
        <v>286</v>
      </c>
      <c r="J104" s="62"/>
      <c r="K104" s="62" t="s">
        <v>25</v>
      </c>
      <c r="L104" s="63">
        <v>2014</v>
      </c>
      <c r="M104" s="79">
        <v>89</v>
      </c>
      <c r="N104" s="63">
        <v>2019</v>
      </c>
      <c r="O104" s="76">
        <v>92</v>
      </c>
      <c r="P104" s="66" t="s">
        <v>222</v>
      </c>
      <c r="Q104" s="67" t="s">
        <v>285</v>
      </c>
      <c r="R104" s="68">
        <f>M104/O104</f>
        <v>0.96739130434782605</v>
      </c>
      <c r="S104" s="68">
        <f>(O104-M104)/M104</f>
        <v>3.3707865168539325E-2</v>
      </c>
      <c r="T104" s="61"/>
      <c r="U104" s="61"/>
      <c r="V104" s="62" t="str">
        <f t="shared" si="6"/>
        <v>Percentual de jovens de 16 anos de idade que concluíram o ensino fundamental (%)</v>
      </c>
    </row>
    <row r="105" spans="1:22" ht="38.25" x14ac:dyDescent="0.25">
      <c r="A105" s="61">
        <v>45001</v>
      </c>
      <c r="B105" s="61" t="s">
        <v>280</v>
      </c>
      <c r="C105" s="62" t="s">
        <v>300</v>
      </c>
      <c r="D105" s="62" t="s">
        <v>508</v>
      </c>
      <c r="E105" s="61">
        <v>610</v>
      </c>
      <c r="F105" s="62" t="s">
        <v>281</v>
      </c>
      <c r="G105" s="62" t="s">
        <v>282</v>
      </c>
      <c r="H105" s="33" t="s">
        <v>283</v>
      </c>
      <c r="I105" s="33" t="s">
        <v>458</v>
      </c>
      <c r="J105" s="62"/>
      <c r="K105" s="62" t="s">
        <v>25</v>
      </c>
      <c r="L105" s="63">
        <v>2016</v>
      </c>
      <c r="M105" s="79">
        <v>2.66</v>
      </c>
      <c r="N105" s="63">
        <v>2019</v>
      </c>
      <c r="O105" s="79">
        <v>16</v>
      </c>
      <c r="P105" s="66" t="s">
        <v>222</v>
      </c>
      <c r="Q105" s="67" t="s">
        <v>284</v>
      </c>
      <c r="R105" s="68">
        <f>M105/O105</f>
        <v>0.16625000000000001</v>
      </c>
      <c r="S105" s="68">
        <f>(O105-M105)/M105</f>
        <v>5.0150375939849621</v>
      </c>
      <c r="T105" s="61"/>
      <c r="U105" s="61"/>
      <c r="V105" s="62" t="str">
        <f t="shared" si="6"/>
        <v>Percentual de matrículas em tempo integral - rede estadual (%)</v>
      </c>
    </row>
    <row r="106" spans="1:22" ht="38.25" x14ac:dyDescent="0.25">
      <c r="A106" s="61">
        <v>45001</v>
      </c>
      <c r="B106" s="61" t="s">
        <v>280</v>
      </c>
      <c r="C106" s="62" t="s">
        <v>300</v>
      </c>
      <c r="D106" s="62" t="s">
        <v>508</v>
      </c>
      <c r="E106" s="61">
        <v>610</v>
      </c>
      <c r="F106" s="62" t="s">
        <v>281</v>
      </c>
      <c r="G106" s="62" t="s">
        <v>282</v>
      </c>
      <c r="H106" s="33" t="s">
        <v>283</v>
      </c>
      <c r="I106" s="33" t="s">
        <v>287</v>
      </c>
      <c r="J106" s="62"/>
      <c r="K106" s="62" t="s">
        <v>25</v>
      </c>
      <c r="L106" s="63">
        <v>2014</v>
      </c>
      <c r="M106" s="79">
        <v>82.7</v>
      </c>
      <c r="N106" s="63">
        <v>2019</v>
      </c>
      <c r="O106" s="76">
        <v>99</v>
      </c>
      <c r="P106" s="66" t="s">
        <v>222</v>
      </c>
      <c r="Q106" s="67" t="s">
        <v>285</v>
      </c>
      <c r="R106" s="68">
        <f>M106/O106</f>
        <v>0.8353535353535354</v>
      </c>
      <c r="S106" s="68">
        <f>(O106-M106)/M106</f>
        <v>0.19709794437726719</v>
      </c>
      <c r="T106" s="61"/>
      <c r="U106" s="61"/>
      <c r="V106" s="62" t="str">
        <f t="shared" si="6"/>
        <v>Taxa bruta de atendimento à população de 15 a 17 anos de idade (%)</v>
      </c>
    </row>
    <row r="107" spans="1:22" ht="38.25" x14ac:dyDescent="0.25">
      <c r="A107" s="61">
        <v>45001</v>
      </c>
      <c r="B107" s="61" t="s">
        <v>280</v>
      </c>
      <c r="C107" s="62" t="s">
        <v>300</v>
      </c>
      <c r="D107" s="62" t="s">
        <v>508</v>
      </c>
      <c r="E107" s="61">
        <v>610</v>
      </c>
      <c r="F107" s="62" t="s">
        <v>281</v>
      </c>
      <c r="G107" s="62" t="s">
        <v>282</v>
      </c>
      <c r="H107" s="33" t="s">
        <v>283</v>
      </c>
      <c r="I107" s="33" t="s">
        <v>288</v>
      </c>
      <c r="J107" s="62"/>
      <c r="K107" s="62" t="s">
        <v>25</v>
      </c>
      <c r="L107" s="63">
        <v>2014</v>
      </c>
      <c r="M107" s="79">
        <v>76.8</v>
      </c>
      <c r="N107" s="63">
        <v>2019</v>
      </c>
      <c r="O107" s="76">
        <v>85</v>
      </c>
      <c r="P107" s="66" t="s">
        <v>222</v>
      </c>
      <c r="Q107" s="67" t="s">
        <v>285</v>
      </c>
      <c r="R107" s="68">
        <f>M107/O107</f>
        <v>0.9035294117647058</v>
      </c>
      <c r="S107" s="68">
        <f>(O107-M107)/M107</f>
        <v>0.10677083333333337</v>
      </c>
      <c r="T107" s="61"/>
      <c r="U107" s="61"/>
      <c r="V107" s="62" t="str">
        <f t="shared" si="6"/>
        <v>Taxa líquida no ensino médio (%)</v>
      </c>
    </row>
    <row r="108" spans="1:22" ht="38.25" x14ac:dyDescent="0.25">
      <c r="A108" s="61">
        <v>45001</v>
      </c>
      <c r="B108" s="61" t="s">
        <v>280</v>
      </c>
      <c r="C108" s="62" t="s">
        <v>300</v>
      </c>
      <c r="D108" s="62" t="s">
        <v>508</v>
      </c>
      <c r="E108" s="61">
        <v>610</v>
      </c>
      <c r="F108" s="62" t="s">
        <v>281</v>
      </c>
      <c r="G108" s="62" t="s">
        <v>282</v>
      </c>
      <c r="H108" s="33" t="s">
        <v>283</v>
      </c>
      <c r="I108" s="33" t="s">
        <v>452</v>
      </c>
      <c r="J108" s="62"/>
      <c r="K108" s="62" t="s">
        <v>25</v>
      </c>
      <c r="L108" s="63">
        <v>2014</v>
      </c>
      <c r="M108" s="79">
        <v>42.5</v>
      </c>
      <c r="N108" s="63">
        <v>2019</v>
      </c>
      <c r="O108" s="79">
        <v>25.5</v>
      </c>
      <c r="P108" s="66" t="s">
        <v>234</v>
      </c>
      <c r="Q108" s="67" t="s">
        <v>284</v>
      </c>
      <c r="R108" s="68">
        <f t="shared" ref="R108:R116" si="9">O108/M108</f>
        <v>0.6</v>
      </c>
      <c r="S108" s="68"/>
      <c r="T108" s="61"/>
      <c r="U108" s="61"/>
      <c r="V108" s="62" t="str">
        <f t="shared" si="6"/>
        <v>Estudantes com proficiência insuficiente na Avaliação Nacional da Alfabetização - ANA - Matemática (níveis 1 e 2 da escala de proficiência) (%)</v>
      </c>
    </row>
    <row r="109" spans="1:22" ht="38.25" x14ac:dyDescent="0.25">
      <c r="A109" s="61">
        <v>45001</v>
      </c>
      <c r="B109" s="61" t="s">
        <v>280</v>
      </c>
      <c r="C109" s="62" t="s">
        <v>300</v>
      </c>
      <c r="D109" s="62" t="s">
        <v>508</v>
      </c>
      <c r="E109" s="61">
        <v>610</v>
      </c>
      <c r="F109" s="62" t="s">
        <v>281</v>
      </c>
      <c r="G109" s="62" t="s">
        <v>282</v>
      </c>
      <c r="H109" s="33" t="s">
        <v>283</v>
      </c>
      <c r="I109" s="33" t="s">
        <v>453</v>
      </c>
      <c r="J109" s="62"/>
      <c r="K109" s="62" t="s">
        <v>25</v>
      </c>
      <c r="L109" s="63">
        <v>2014</v>
      </c>
      <c r="M109" s="79">
        <v>16.2</v>
      </c>
      <c r="N109" s="63">
        <v>2019</v>
      </c>
      <c r="O109" s="79">
        <v>9.6999999999999993</v>
      </c>
      <c r="P109" s="66" t="s">
        <v>234</v>
      </c>
      <c r="Q109" s="67" t="s">
        <v>284</v>
      </c>
      <c r="R109" s="68">
        <f t="shared" si="9"/>
        <v>0.59876543209876543</v>
      </c>
      <c r="S109" s="68"/>
      <c r="T109" s="61"/>
      <c r="U109" s="61"/>
      <c r="V109" s="62" t="str">
        <f t="shared" si="6"/>
        <v>Estudantes com proficiência insuficiente na Avaliação Nacional da Alfabetização - ANA - Escrita (Níveis 1, 2 e 3 da escala de proficiência) - rede estadual (%)</v>
      </c>
    </row>
    <row r="110" spans="1:22" ht="38.25" x14ac:dyDescent="0.25">
      <c r="A110" s="61">
        <v>45001</v>
      </c>
      <c r="B110" s="61" t="s">
        <v>280</v>
      </c>
      <c r="C110" s="62" t="s">
        <v>300</v>
      </c>
      <c r="D110" s="62" t="s">
        <v>508</v>
      </c>
      <c r="E110" s="61">
        <v>610</v>
      </c>
      <c r="F110" s="62" t="s">
        <v>281</v>
      </c>
      <c r="G110" s="62" t="s">
        <v>282</v>
      </c>
      <c r="H110" s="33" t="s">
        <v>283</v>
      </c>
      <c r="I110" s="33" t="s">
        <v>454</v>
      </c>
      <c r="J110" s="62"/>
      <c r="K110" s="62" t="s">
        <v>25</v>
      </c>
      <c r="L110" s="63">
        <v>2014</v>
      </c>
      <c r="M110" s="79">
        <v>12.2</v>
      </c>
      <c r="N110" s="63">
        <v>2019</v>
      </c>
      <c r="O110" s="79">
        <v>7.3</v>
      </c>
      <c r="P110" s="66" t="s">
        <v>234</v>
      </c>
      <c r="Q110" s="67" t="s">
        <v>284</v>
      </c>
      <c r="R110" s="68">
        <f t="shared" si="9"/>
        <v>0.59836065573770492</v>
      </c>
      <c r="S110" s="68"/>
      <c r="T110" s="61"/>
      <c r="U110" s="61"/>
      <c r="V110" s="62" t="str">
        <f t="shared" si="6"/>
        <v>Estudantes com proficiência insuficiente na Avaliação Nacional da Alfabetização - ANA - Leitura (Nível 1 da escala ANA) - rede estadual (%)</v>
      </c>
    </row>
    <row r="111" spans="1:22" ht="38.25" x14ac:dyDescent="0.25">
      <c r="A111" s="61">
        <v>45001</v>
      </c>
      <c r="B111" s="61" t="s">
        <v>280</v>
      </c>
      <c r="C111" s="62" t="s">
        <v>300</v>
      </c>
      <c r="D111" s="62" t="s">
        <v>508</v>
      </c>
      <c r="E111" s="61">
        <v>610</v>
      </c>
      <c r="F111" s="62" t="s">
        <v>281</v>
      </c>
      <c r="G111" s="62" t="s">
        <v>282</v>
      </c>
      <c r="H111" s="33" t="s">
        <v>283</v>
      </c>
      <c r="I111" s="72" t="s">
        <v>459</v>
      </c>
      <c r="J111" s="62"/>
      <c r="K111" s="62" t="s">
        <v>25</v>
      </c>
      <c r="L111" s="63">
        <v>2016</v>
      </c>
      <c r="M111" s="79">
        <v>0.7</v>
      </c>
      <c r="N111" s="63">
        <v>2019</v>
      </c>
      <c r="O111" s="79">
        <v>0.4</v>
      </c>
      <c r="P111" s="66" t="s">
        <v>234</v>
      </c>
      <c r="Q111" s="67" t="s">
        <v>284</v>
      </c>
      <c r="R111" s="68">
        <f t="shared" si="9"/>
        <v>0.57142857142857151</v>
      </c>
      <c r="S111" s="68"/>
      <c r="T111" s="61"/>
      <c r="U111" s="61"/>
      <c r="V111" s="62" t="str">
        <f t="shared" si="6"/>
        <v>Taxa de abandono no ensino fundamental - rede estadual (%)</v>
      </c>
    </row>
    <row r="112" spans="1:22" ht="63" customHeight="1" x14ac:dyDescent="0.25">
      <c r="A112" s="61">
        <v>45001</v>
      </c>
      <c r="B112" s="61" t="s">
        <v>280</v>
      </c>
      <c r="C112" s="62" t="s">
        <v>300</v>
      </c>
      <c r="D112" s="62" t="s">
        <v>508</v>
      </c>
      <c r="E112" s="61">
        <v>610</v>
      </c>
      <c r="F112" s="62" t="s">
        <v>281</v>
      </c>
      <c r="G112" s="62" t="s">
        <v>282</v>
      </c>
      <c r="H112" s="33" t="s">
        <v>283</v>
      </c>
      <c r="I112" s="33" t="s">
        <v>460</v>
      </c>
      <c r="J112" s="62"/>
      <c r="K112" s="62" t="s">
        <v>25</v>
      </c>
      <c r="L112" s="63">
        <v>2016</v>
      </c>
      <c r="M112" s="79">
        <v>7.1</v>
      </c>
      <c r="N112" s="63">
        <v>2019</v>
      </c>
      <c r="O112" s="76">
        <v>4</v>
      </c>
      <c r="P112" s="66" t="s">
        <v>234</v>
      </c>
      <c r="Q112" s="67" t="s">
        <v>284</v>
      </c>
      <c r="R112" s="68">
        <f t="shared" si="9"/>
        <v>0.56338028169014087</v>
      </c>
      <c r="S112" s="68"/>
      <c r="T112" s="61"/>
      <c r="U112" s="61"/>
      <c r="V112" s="62" t="str">
        <f t="shared" si="6"/>
        <v>Taxa de abandono no ensino médio - rede estadual (%)</v>
      </c>
    </row>
    <row r="113" spans="1:22" ht="60.75" customHeight="1" x14ac:dyDescent="0.25">
      <c r="A113" s="61">
        <v>45001</v>
      </c>
      <c r="B113" s="61" t="s">
        <v>280</v>
      </c>
      <c r="C113" s="62" t="s">
        <v>300</v>
      </c>
      <c r="D113" s="62" t="s">
        <v>508</v>
      </c>
      <c r="E113" s="61">
        <v>610</v>
      </c>
      <c r="F113" s="62" t="s">
        <v>281</v>
      </c>
      <c r="G113" s="62" t="s">
        <v>282</v>
      </c>
      <c r="H113" s="33" t="s">
        <v>283</v>
      </c>
      <c r="I113" s="33" t="s">
        <v>461</v>
      </c>
      <c r="J113" s="62"/>
      <c r="K113" s="62" t="s">
        <v>25</v>
      </c>
      <c r="L113" s="63">
        <v>2016</v>
      </c>
      <c r="M113" s="79">
        <v>19.100000000000001</v>
      </c>
      <c r="N113" s="63">
        <v>2019</v>
      </c>
      <c r="O113" s="79">
        <v>9</v>
      </c>
      <c r="P113" s="66" t="s">
        <v>234</v>
      </c>
      <c r="Q113" s="67" t="s">
        <v>284</v>
      </c>
      <c r="R113" s="68">
        <f t="shared" si="9"/>
        <v>0.47120418848167533</v>
      </c>
      <c r="S113" s="68"/>
      <c r="T113" s="61"/>
      <c r="U113" s="61"/>
      <c r="V113" s="62" t="str">
        <f t="shared" si="6"/>
        <v>Taxa de distorção idade-série no ensino fundamental - rede estadual (%)</v>
      </c>
    </row>
    <row r="114" spans="1:22" ht="57" customHeight="1" x14ac:dyDescent="0.25">
      <c r="A114" s="61">
        <v>45001</v>
      </c>
      <c r="B114" s="61" t="s">
        <v>280</v>
      </c>
      <c r="C114" s="62" t="s">
        <v>300</v>
      </c>
      <c r="D114" s="62" t="s">
        <v>508</v>
      </c>
      <c r="E114" s="61">
        <v>610</v>
      </c>
      <c r="F114" s="62" t="s">
        <v>281</v>
      </c>
      <c r="G114" s="62" t="s">
        <v>282</v>
      </c>
      <c r="H114" s="33" t="s">
        <v>283</v>
      </c>
      <c r="I114" s="33" t="s">
        <v>462</v>
      </c>
      <c r="J114" s="62"/>
      <c r="K114" s="62" t="s">
        <v>25</v>
      </c>
      <c r="L114" s="63">
        <v>2016</v>
      </c>
      <c r="M114" s="79">
        <v>23.4</v>
      </c>
      <c r="N114" s="63">
        <v>2019</v>
      </c>
      <c r="O114" s="76">
        <v>15</v>
      </c>
      <c r="P114" s="66" t="s">
        <v>234</v>
      </c>
      <c r="Q114" s="67" t="s">
        <v>284</v>
      </c>
      <c r="R114" s="68">
        <f t="shared" si="9"/>
        <v>0.64102564102564108</v>
      </c>
      <c r="S114" s="68"/>
      <c r="T114" s="61"/>
      <c r="U114" s="61"/>
      <c r="V114" s="62" t="str">
        <f t="shared" si="6"/>
        <v>Taxa de distorção idade-série no ensino médio - rede estadual (%)</v>
      </c>
    </row>
    <row r="115" spans="1:22" ht="58.5" customHeight="1" x14ac:dyDescent="0.25">
      <c r="A115" s="61">
        <v>45001</v>
      </c>
      <c r="B115" s="61" t="s">
        <v>280</v>
      </c>
      <c r="C115" s="62" t="s">
        <v>300</v>
      </c>
      <c r="D115" s="62" t="s">
        <v>508</v>
      </c>
      <c r="E115" s="61">
        <v>610</v>
      </c>
      <c r="F115" s="62" t="s">
        <v>281</v>
      </c>
      <c r="G115" s="62" t="s">
        <v>282</v>
      </c>
      <c r="H115" s="33" t="s">
        <v>283</v>
      </c>
      <c r="I115" s="96" t="s">
        <v>463</v>
      </c>
      <c r="J115" s="62"/>
      <c r="K115" s="62" t="s">
        <v>25</v>
      </c>
      <c r="L115" s="63">
        <v>2016</v>
      </c>
      <c r="M115" s="79">
        <v>9.9</v>
      </c>
      <c r="N115" s="63">
        <v>2019</v>
      </c>
      <c r="O115" s="79">
        <v>4</v>
      </c>
      <c r="P115" s="66" t="s">
        <v>234</v>
      </c>
      <c r="Q115" s="67" t="s">
        <v>284</v>
      </c>
      <c r="R115" s="68">
        <f t="shared" si="9"/>
        <v>0.40404040404040403</v>
      </c>
      <c r="S115" s="68"/>
      <c r="T115" s="61"/>
      <c r="U115" s="61"/>
      <c r="V115" s="62" t="str">
        <f t="shared" si="6"/>
        <v>Taxa de reprovação no ensino fundamental - rede estadual (%)</v>
      </c>
    </row>
    <row r="116" spans="1:22" ht="52.5" customHeight="1" x14ac:dyDescent="0.25">
      <c r="A116" s="61">
        <v>45001</v>
      </c>
      <c r="B116" s="61" t="s">
        <v>280</v>
      </c>
      <c r="C116" s="62" t="s">
        <v>300</v>
      </c>
      <c r="D116" s="62" t="s">
        <v>508</v>
      </c>
      <c r="E116" s="61">
        <v>610</v>
      </c>
      <c r="F116" s="62" t="s">
        <v>281</v>
      </c>
      <c r="G116" s="62" t="s">
        <v>282</v>
      </c>
      <c r="H116" s="33" t="s">
        <v>283</v>
      </c>
      <c r="I116" s="33" t="s">
        <v>464</v>
      </c>
      <c r="J116" s="62"/>
      <c r="K116" s="62" t="s">
        <v>25</v>
      </c>
      <c r="L116" s="63">
        <v>2016</v>
      </c>
      <c r="M116" s="79">
        <v>13.9</v>
      </c>
      <c r="N116" s="63">
        <v>2019</v>
      </c>
      <c r="O116" s="76">
        <v>9</v>
      </c>
      <c r="P116" s="66" t="s">
        <v>234</v>
      </c>
      <c r="Q116" s="67" t="s">
        <v>284</v>
      </c>
      <c r="R116" s="68">
        <f t="shared" si="9"/>
        <v>0.64748201438848918</v>
      </c>
      <c r="S116" s="68"/>
      <c r="T116" s="61"/>
      <c r="U116" s="61"/>
      <c r="V116" s="62" t="str">
        <f t="shared" si="6"/>
        <v>Taxa de reprovação no ensino médio - rede estadual (%)</v>
      </c>
    </row>
    <row r="117" spans="1:22" ht="54.75" customHeight="1" x14ac:dyDescent="0.25">
      <c r="A117" s="61">
        <v>45001</v>
      </c>
      <c r="B117" s="61" t="s">
        <v>280</v>
      </c>
      <c r="C117" s="62" t="s">
        <v>300</v>
      </c>
      <c r="D117" s="62" t="s">
        <v>508</v>
      </c>
      <c r="E117" s="61">
        <v>610</v>
      </c>
      <c r="F117" s="62" t="s">
        <v>281</v>
      </c>
      <c r="G117" s="62" t="s">
        <v>282</v>
      </c>
      <c r="H117" s="33" t="s">
        <v>283</v>
      </c>
      <c r="I117" s="33" t="s">
        <v>587</v>
      </c>
      <c r="J117" s="62"/>
      <c r="K117" s="62" t="s">
        <v>20</v>
      </c>
      <c r="L117" s="63">
        <v>2015</v>
      </c>
      <c r="M117" s="76">
        <v>4.7</v>
      </c>
      <c r="N117" s="63">
        <v>2019</v>
      </c>
      <c r="O117" s="76">
        <v>5.8</v>
      </c>
      <c r="P117" s="66" t="s">
        <v>222</v>
      </c>
      <c r="Q117" s="67" t="s">
        <v>284</v>
      </c>
      <c r="R117" s="68">
        <f t="shared" ref="R117:R125" si="10">M117/O117</f>
        <v>0.81034482758620696</v>
      </c>
      <c r="S117" s="68">
        <f t="shared" ref="S117:S125" si="11">(O117-M117)/M117</f>
        <v>0.23404255319148928</v>
      </c>
      <c r="T117" s="61"/>
      <c r="U117" s="61"/>
      <c r="V117" s="62" t="str">
        <f t="shared" si="6"/>
        <v>IDEB – anos finais do ensino fundamental - rede estadual (unidade)</v>
      </c>
    </row>
    <row r="118" spans="1:22" ht="53.25" customHeight="1" x14ac:dyDescent="0.25">
      <c r="A118" s="61">
        <v>45001</v>
      </c>
      <c r="B118" s="61" t="s">
        <v>280</v>
      </c>
      <c r="C118" s="62" t="s">
        <v>300</v>
      </c>
      <c r="D118" s="62" t="s">
        <v>508</v>
      </c>
      <c r="E118" s="61">
        <v>610</v>
      </c>
      <c r="F118" s="62" t="s">
        <v>281</v>
      </c>
      <c r="G118" s="62" t="s">
        <v>282</v>
      </c>
      <c r="H118" s="33" t="s">
        <v>283</v>
      </c>
      <c r="I118" s="33" t="s">
        <v>455</v>
      </c>
      <c r="J118" s="62"/>
      <c r="K118" s="62" t="s">
        <v>20</v>
      </c>
      <c r="L118" s="63">
        <v>2015</v>
      </c>
      <c r="M118" s="76">
        <v>5.9</v>
      </c>
      <c r="N118" s="63">
        <v>2019</v>
      </c>
      <c r="O118" s="76">
        <v>6.2</v>
      </c>
      <c r="P118" s="66" t="s">
        <v>222</v>
      </c>
      <c r="Q118" s="67" t="s">
        <v>284</v>
      </c>
      <c r="R118" s="68">
        <f t="shared" si="10"/>
        <v>0.95161290322580649</v>
      </c>
      <c r="S118" s="68">
        <f t="shared" si="11"/>
        <v>5.0847457627118613E-2</v>
      </c>
      <c r="T118" s="61"/>
      <c r="U118" s="61"/>
      <c r="V118" s="62" t="str">
        <f t="shared" si="6"/>
        <v>IDEB – anos iniciais do ensino fundamental - rede estadual (unidade)</v>
      </c>
    </row>
    <row r="119" spans="1:22" ht="51.75" customHeight="1" x14ac:dyDescent="0.25">
      <c r="A119" s="61">
        <v>45001</v>
      </c>
      <c r="B119" s="61" t="s">
        <v>280</v>
      </c>
      <c r="C119" s="62" t="s">
        <v>300</v>
      </c>
      <c r="D119" s="62" t="s">
        <v>508</v>
      </c>
      <c r="E119" s="61">
        <v>610</v>
      </c>
      <c r="F119" s="62" t="s">
        <v>281</v>
      </c>
      <c r="G119" s="62" t="s">
        <v>282</v>
      </c>
      <c r="H119" s="33" t="s">
        <v>283</v>
      </c>
      <c r="I119" s="33" t="s">
        <v>456</v>
      </c>
      <c r="J119" s="62"/>
      <c r="K119" s="62" t="s">
        <v>20</v>
      </c>
      <c r="L119" s="63">
        <v>2015</v>
      </c>
      <c r="M119" s="76">
        <v>3.4</v>
      </c>
      <c r="N119" s="63">
        <v>2019</v>
      </c>
      <c r="O119" s="76">
        <v>5.0999999999999996</v>
      </c>
      <c r="P119" s="66" t="s">
        <v>222</v>
      </c>
      <c r="Q119" s="67" t="s">
        <v>284</v>
      </c>
      <c r="R119" s="68">
        <f t="shared" si="10"/>
        <v>0.66666666666666674</v>
      </c>
      <c r="S119" s="68">
        <f t="shared" si="11"/>
        <v>0.49999999999999994</v>
      </c>
      <c r="T119" s="61"/>
      <c r="U119" s="61"/>
      <c r="V119" s="62" t="str">
        <f t="shared" si="6"/>
        <v>IDEB – ensino médio - rede estadual (unidade)</v>
      </c>
    </row>
    <row r="120" spans="1:22" ht="53.25" customHeight="1" x14ac:dyDescent="0.25">
      <c r="A120" s="61">
        <v>45001</v>
      </c>
      <c r="B120" s="61" t="s">
        <v>280</v>
      </c>
      <c r="C120" s="62" t="s">
        <v>300</v>
      </c>
      <c r="D120" s="62" t="s">
        <v>508</v>
      </c>
      <c r="E120" s="61">
        <v>610</v>
      </c>
      <c r="F120" s="62" t="s">
        <v>281</v>
      </c>
      <c r="G120" s="62" t="s">
        <v>282</v>
      </c>
      <c r="H120" s="33" t="s">
        <v>283</v>
      </c>
      <c r="I120" s="33" t="s">
        <v>465</v>
      </c>
      <c r="J120" s="62"/>
      <c r="K120" s="62" t="s">
        <v>20</v>
      </c>
      <c r="L120" s="63">
        <v>2016</v>
      </c>
      <c r="M120" s="76">
        <v>15656</v>
      </c>
      <c r="N120" s="63">
        <v>2019</v>
      </c>
      <c r="O120" s="76">
        <v>20000</v>
      </c>
      <c r="P120" s="66" t="s">
        <v>222</v>
      </c>
      <c r="Q120" s="67" t="s">
        <v>284</v>
      </c>
      <c r="R120" s="68">
        <f t="shared" si="10"/>
        <v>0.78280000000000005</v>
      </c>
      <c r="S120" s="68">
        <f t="shared" si="11"/>
        <v>0.27746550843127238</v>
      </c>
      <c r="T120" s="61"/>
      <c r="U120" s="61"/>
      <c r="V120" s="62" t="str">
        <f t="shared" si="6"/>
        <v>Total de matrículas da educação profissional técnica - rede estadual (unidade)</v>
      </c>
    </row>
    <row r="121" spans="1:22" ht="55.5" customHeight="1" x14ac:dyDescent="0.25">
      <c r="A121" s="61">
        <v>45001</v>
      </c>
      <c r="B121" s="61" t="s">
        <v>280</v>
      </c>
      <c r="C121" s="62" t="s">
        <v>300</v>
      </c>
      <c r="D121" s="62" t="s">
        <v>508</v>
      </c>
      <c r="E121" s="62">
        <v>623</v>
      </c>
      <c r="F121" s="62" t="s">
        <v>289</v>
      </c>
      <c r="G121" s="62" t="s">
        <v>290</v>
      </c>
      <c r="H121" s="33" t="s">
        <v>466</v>
      </c>
      <c r="I121" s="33" t="s">
        <v>292</v>
      </c>
      <c r="J121" s="62"/>
      <c r="K121" s="62" t="s">
        <v>25</v>
      </c>
      <c r="L121" s="63">
        <v>2015</v>
      </c>
      <c r="M121" s="79">
        <v>89</v>
      </c>
      <c r="N121" s="63">
        <v>2019</v>
      </c>
      <c r="O121" s="79">
        <v>97</v>
      </c>
      <c r="P121" s="66" t="s">
        <v>222</v>
      </c>
      <c r="Q121" s="67" t="s">
        <v>293</v>
      </c>
      <c r="R121" s="68">
        <f t="shared" si="10"/>
        <v>0.91752577319587625</v>
      </c>
      <c r="S121" s="68">
        <f t="shared" si="11"/>
        <v>8.98876404494382E-2</v>
      </c>
      <c r="T121" s="61"/>
      <c r="U121" s="61"/>
      <c r="V121" s="62" t="str">
        <f t="shared" si="6"/>
        <v>Percentual de escolas que participam da nova forma de escolha dos gestores escolares da rede estadual de ensino (%)</v>
      </c>
    </row>
    <row r="122" spans="1:22" ht="60.75" customHeight="1" x14ac:dyDescent="0.25">
      <c r="A122" s="61">
        <v>45001</v>
      </c>
      <c r="B122" s="61" t="s">
        <v>280</v>
      </c>
      <c r="C122" s="62" t="s">
        <v>300</v>
      </c>
      <c r="D122" s="62" t="s">
        <v>508</v>
      </c>
      <c r="E122" s="62">
        <v>623</v>
      </c>
      <c r="F122" s="62" t="s">
        <v>289</v>
      </c>
      <c r="G122" s="62" t="s">
        <v>290</v>
      </c>
      <c r="H122" s="33" t="s">
        <v>466</v>
      </c>
      <c r="I122" s="33" t="s">
        <v>291</v>
      </c>
      <c r="J122" s="62"/>
      <c r="K122" s="62" t="s">
        <v>34</v>
      </c>
      <c r="L122" s="63">
        <v>2017</v>
      </c>
      <c r="M122" s="79">
        <v>8500000</v>
      </c>
      <c r="N122" s="63">
        <v>2019</v>
      </c>
      <c r="O122" s="79">
        <v>9500000</v>
      </c>
      <c r="P122" s="66" t="s">
        <v>222</v>
      </c>
      <c r="Q122" s="67" t="s">
        <v>280</v>
      </c>
      <c r="R122" s="68">
        <f t="shared" si="10"/>
        <v>0.89473684210526316</v>
      </c>
      <c r="S122" s="68">
        <f t="shared" si="11"/>
        <v>0.11764705882352941</v>
      </c>
      <c r="T122" s="61"/>
      <c r="U122" s="61"/>
      <c r="V122" s="62" t="str">
        <f t="shared" si="6"/>
        <v>Recursos transferidos às escolas por meio do CPESC (R$)</v>
      </c>
    </row>
    <row r="123" spans="1:22" ht="59.25" customHeight="1" x14ac:dyDescent="0.25">
      <c r="A123" s="61">
        <v>45001</v>
      </c>
      <c r="B123" s="61" t="s">
        <v>280</v>
      </c>
      <c r="C123" s="62" t="s">
        <v>300</v>
      </c>
      <c r="D123" s="62" t="s">
        <v>508</v>
      </c>
      <c r="E123" s="62">
        <v>625</v>
      </c>
      <c r="F123" s="62" t="s">
        <v>313</v>
      </c>
      <c r="G123" s="62" t="s">
        <v>314</v>
      </c>
      <c r="H123" s="33" t="s">
        <v>467</v>
      </c>
      <c r="I123" s="33" t="s">
        <v>615</v>
      </c>
      <c r="J123" s="62"/>
      <c r="K123" s="62" t="s">
        <v>25</v>
      </c>
      <c r="L123" s="63">
        <v>2016</v>
      </c>
      <c r="M123" s="79">
        <v>48.03</v>
      </c>
      <c r="N123" s="63">
        <v>2019</v>
      </c>
      <c r="O123" s="79">
        <v>55</v>
      </c>
      <c r="P123" s="66" t="s">
        <v>222</v>
      </c>
      <c r="Q123" s="67" t="s">
        <v>284</v>
      </c>
      <c r="R123" s="68">
        <f t="shared" si="10"/>
        <v>0.87327272727272731</v>
      </c>
      <c r="S123" s="68">
        <f t="shared" si="11"/>
        <v>0.14511763481157608</v>
      </c>
      <c r="T123" s="61"/>
      <c r="U123" s="61"/>
      <c r="V123" s="62" t="str">
        <f t="shared" si="6"/>
        <v>Percentual de professores da educação básica com pós-graduação lato sensu ou stricto sensu - rede estadual (%)</v>
      </c>
    </row>
    <row r="124" spans="1:22" ht="55.5" customHeight="1" x14ac:dyDescent="0.25">
      <c r="A124" s="61">
        <v>45001</v>
      </c>
      <c r="B124" s="61" t="s">
        <v>280</v>
      </c>
      <c r="C124" s="62" t="s">
        <v>300</v>
      </c>
      <c r="D124" s="62" t="s">
        <v>508</v>
      </c>
      <c r="E124" s="62">
        <v>625</v>
      </c>
      <c r="F124" s="62" t="s">
        <v>313</v>
      </c>
      <c r="G124" s="62" t="s">
        <v>314</v>
      </c>
      <c r="H124" s="33" t="s">
        <v>467</v>
      </c>
      <c r="I124" s="33" t="s">
        <v>469</v>
      </c>
      <c r="J124" s="62"/>
      <c r="K124" s="62" t="s">
        <v>25</v>
      </c>
      <c r="L124" s="63">
        <v>2015</v>
      </c>
      <c r="M124" s="79">
        <v>60.8</v>
      </c>
      <c r="N124" s="63">
        <v>2019</v>
      </c>
      <c r="O124" s="79">
        <v>77.2</v>
      </c>
      <c r="P124" s="66" t="s">
        <v>222</v>
      </c>
      <c r="Q124" s="67" t="s">
        <v>293</v>
      </c>
      <c r="R124" s="68">
        <f t="shared" si="10"/>
        <v>0.78756476683937815</v>
      </c>
      <c r="S124" s="68">
        <f t="shared" si="11"/>
        <v>0.26973684210526327</v>
      </c>
      <c r="T124" s="61"/>
      <c r="U124" s="61"/>
      <c r="V124" s="62" t="str">
        <f t="shared" si="6"/>
        <v>Proporção de docências com professores que possuem formação superior compatível com a área de conhecimento que lecionam na Educação Básica - (todas as redes de ensino) (%)</v>
      </c>
    </row>
    <row r="125" spans="1:22" ht="61.5" customHeight="1" x14ac:dyDescent="0.25">
      <c r="A125" s="61">
        <v>45001</v>
      </c>
      <c r="B125" s="61" t="s">
        <v>280</v>
      </c>
      <c r="C125" s="62" t="s">
        <v>300</v>
      </c>
      <c r="D125" s="62" t="s">
        <v>508</v>
      </c>
      <c r="E125" s="62">
        <v>625</v>
      </c>
      <c r="F125" s="62" t="s">
        <v>313</v>
      </c>
      <c r="G125" s="62" t="s">
        <v>314</v>
      </c>
      <c r="H125" s="33" t="s">
        <v>467</v>
      </c>
      <c r="I125" s="33" t="s">
        <v>315</v>
      </c>
      <c r="J125" s="62"/>
      <c r="K125" s="62" t="s">
        <v>25</v>
      </c>
      <c r="L125" s="63">
        <v>2014</v>
      </c>
      <c r="M125" s="79">
        <v>86.5</v>
      </c>
      <c r="N125" s="63">
        <v>2019</v>
      </c>
      <c r="O125" s="79">
        <v>93</v>
      </c>
      <c r="P125" s="66" t="s">
        <v>222</v>
      </c>
      <c r="Q125" s="67" t="s">
        <v>284</v>
      </c>
      <c r="R125" s="68">
        <f t="shared" si="10"/>
        <v>0.93010752688172038</v>
      </c>
      <c r="S125" s="68">
        <f t="shared" si="11"/>
        <v>7.5144508670520235E-2</v>
      </c>
      <c r="T125" s="61"/>
      <c r="U125" s="61"/>
      <c r="V125" s="62" t="str">
        <f t="shared" si="6"/>
        <v>Razão entre o salário médio de professores da educação básica da rede pública (não federal) e o salário médio de não professores, com escolaridade equivalente (%)</v>
      </c>
    </row>
    <row r="126" spans="1:22" ht="60.75" customHeight="1" x14ac:dyDescent="0.25">
      <c r="A126" s="61">
        <v>45001</v>
      </c>
      <c r="B126" s="61" t="s">
        <v>280</v>
      </c>
      <c r="C126" s="62" t="s">
        <v>300</v>
      </c>
      <c r="D126" s="62" t="s">
        <v>508</v>
      </c>
      <c r="E126" s="62">
        <v>625</v>
      </c>
      <c r="F126" s="62" t="s">
        <v>313</v>
      </c>
      <c r="G126" s="62" t="s">
        <v>314</v>
      </c>
      <c r="H126" s="33" t="s">
        <v>467</v>
      </c>
      <c r="I126" s="33" t="s">
        <v>316</v>
      </c>
      <c r="J126" s="62"/>
      <c r="K126" s="62" t="s">
        <v>25</v>
      </c>
      <c r="L126" s="63">
        <v>2017</v>
      </c>
      <c r="M126" s="79">
        <v>59.97</v>
      </c>
      <c r="N126" s="63">
        <v>2019</v>
      </c>
      <c r="O126" s="79">
        <v>40</v>
      </c>
      <c r="P126" s="66" t="s">
        <v>234</v>
      </c>
      <c r="Q126" s="67" t="s">
        <v>318</v>
      </c>
      <c r="R126" s="68">
        <f>O126/M126</f>
        <v>0.6670001667500417</v>
      </c>
      <c r="S126" s="68"/>
      <c r="T126" s="61"/>
      <c r="U126" s="61"/>
      <c r="V126" s="62" t="str">
        <f t="shared" si="6"/>
        <v>Percentual de professores ACTs na rede estadual de ensino (%)</v>
      </c>
    </row>
    <row r="127" spans="1:22" ht="60.75" customHeight="1" x14ac:dyDescent="0.25">
      <c r="A127" s="61">
        <v>45001</v>
      </c>
      <c r="B127" s="61" t="s">
        <v>280</v>
      </c>
      <c r="C127" s="62" t="s">
        <v>300</v>
      </c>
      <c r="D127" s="62" t="s">
        <v>508</v>
      </c>
      <c r="E127" s="62">
        <v>625</v>
      </c>
      <c r="F127" s="62" t="s">
        <v>313</v>
      </c>
      <c r="G127" s="62" t="s">
        <v>314</v>
      </c>
      <c r="H127" s="33" t="s">
        <v>467</v>
      </c>
      <c r="I127" s="33" t="s">
        <v>317</v>
      </c>
      <c r="J127" s="62"/>
      <c r="K127" s="62" t="s">
        <v>25</v>
      </c>
      <c r="L127" s="63">
        <v>2017</v>
      </c>
      <c r="M127" s="79">
        <v>0.28000000000000003</v>
      </c>
      <c r="N127" s="63">
        <v>2019</v>
      </c>
      <c r="O127" s="79">
        <v>0.15</v>
      </c>
      <c r="P127" s="66" t="s">
        <v>234</v>
      </c>
      <c r="Q127" s="67" t="s">
        <v>318</v>
      </c>
      <c r="R127" s="68">
        <f>O127/M127</f>
        <v>0.5357142857142857</v>
      </c>
      <c r="S127" s="68"/>
      <c r="T127" s="61"/>
      <c r="U127" s="61"/>
      <c r="V127" s="62" t="str">
        <f t="shared" si="6"/>
        <v>Percentual de profissionais de educação da rede estadual que se afastaram para fazer pós-graduação (%)</v>
      </c>
    </row>
    <row r="128" spans="1:22" ht="66.75" customHeight="1" x14ac:dyDescent="0.25">
      <c r="A128" s="61">
        <v>45001</v>
      </c>
      <c r="B128" s="61" t="s">
        <v>280</v>
      </c>
      <c r="C128" s="62" t="s">
        <v>300</v>
      </c>
      <c r="D128" s="62" t="s">
        <v>508</v>
      </c>
      <c r="E128" s="62">
        <v>626</v>
      </c>
      <c r="F128" s="62" t="s">
        <v>319</v>
      </c>
      <c r="G128" s="62" t="s">
        <v>320</v>
      </c>
      <c r="H128" s="33" t="s">
        <v>616</v>
      </c>
      <c r="I128" s="33" t="s">
        <v>322</v>
      </c>
      <c r="J128" s="62"/>
      <c r="K128" s="62" t="s">
        <v>25</v>
      </c>
      <c r="L128" s="63">
        <v>2010</v>
      </c>
      <c r="M128" s="79">
        <v>86.7</v>
      </c>
      <c r="N128" s="63">
        <v>2019</v>
      </c>
      <c r="O128" s="79">
        <v>92</v>
      </c>
      <c r="P128" s="66" t="s">
        <v>222</v>
      </c>
      <c r="Q128" s="67" t="s">
        <v>330</v>
      </c>
      <c r="R128" s="68">
        <f>M128/O128</f>
        <v>0.94239130434782614</v>
      </c>
      <c r="S128" s="68">
        <f>(O128-M128)/M128</f>
        <v>6.1130334486735834E-2</v>
      </c>
      <c r="T128" s="61"/>
      <c r="U128" s="61"/>
      <c r="V128" s="62" t="str">
        <f t="shared" si="6"/>
        <v>Percentual da população de 4 a 17 anos com deficiência que frequenta a escola (%)</v>
      </c>
    </row>
    <row r="129" spans="1:22" ht="60" customHeight="1" x14ac:dyDescent="0.25">
      <c r="A129" s="61">
        <v>45001</v>
      </c>
      <c r="B129" s="61" t="s">
        <v>280</v>
      </c>
      <c r="C129" s="62" t="s">
        <v>300</v>
      </c>
      <c r="D129" s="62" t="s">
        <v>508</v>
      </c>
      <c r="E129" s="62">
        <v>626</v>
      </c>
      <c r="F129" s="62" t="s">
        <v>319</v>
      </c>
      <c r="G129" s="62" t="s">
        <v>320</v>
      </c>
      <c r="H129" s="33" t="s">
        <v>616</v>
      </c>
      <c r="I129" s="33" t="s">
        <v>474</v>
      </c>
      <c r="J129" s="62"/>
      <c r="K129" s="62" t="s">
        <v>25</v>
      </c>
      <c r="L129" s="63">
        <v>2015</v>
      </c>
      <c r="M129" s="79">
        <v>42.3</v>
      </c>
      <c r="N129" s="63">
        <v>2019</v>
      </c>
      <c r="O129" s="79">
        <v>52</v>
      </c>
      <c r="P129" s="66" t="s">
        <v>222</v>
      </c>
      <c r="Q129" s="97" t="s">
        <v>284</v>
      </c>
      <c r="R129" s="68">
        <f>M129/O129</f>
        <v>0.81346153846153846</v>
      </c>
      <c r="S129" s="68">
        <f>(O129-M129)/M129</f>
        <v>0.22931442080378259</v>
      </c>
      <c r="T129" s="61"/>
      <c r="U129" s="61"/>
      <c r="V129" s="62" t="str">
        <f t="shared" si="6"/>
        <v>Percentual de escolas com salas de recursos multifuncionais em condições adequadas de uso - rede estadual (%)</v>
      </c>
    </row>
    <row r="130" spans="1:22" ht="55.5" customHeight="1" x14ac:dyDescent="0.25">
      <c r="A130" s="61">
        <v>45001</v>
      </c>
      <c r="B130" s="61" t="s">
        <v>280</v>
      </c>
      <c r="C130" s="62" t="s">
        <v>300</v>
      </c>
      <c r="D130" s="62" t="s">
        <v>508</v>
      </c>
      <c r="E130" s="62">
        <v>626</v>
      </c>
      <c r="F130" s="62" t="s">
        <v>319</v>
      </c>
      <c r="G130" s="62" t="s">
        <v>320</v>
      </c>
      <c r="H130" s="33" t="s">
        <v>616</v>
      </c>
      <c r="I130" s="33" t="s">
        <v>473</v>
      </c>
      <c r="J130" s="62"/>
      <c r="K130" s="62" t="s">
        <v>25</v>
      </c>
      <c r="L130" s="63">
        <v>2015</v>
      </c>
      <c r="M130" s="79">
        <v>60.5</v>
      </c>
      <c r="N130" s="63">
        <v>2019</v>
      </c>
      <c r="O130" s="79">
        <v>70</v>
      </c>
      <c r="P130" s="66" t="s">
        <v>222</v>
      </c>
      <c r="Q130" s="97" t="s">
        <v>284</v>
      </c>
      <c r="R130" s="68">
        <f>M130/O130</f>
        <v>0.86428571428571432</v>
      </c>
      <c r="S130" s="68">
        <f>(O130-M130)/M130</f>
        <v>0.15702479338842976</v>
      </c>
      <c r="T130" s="61"/>
      <c r="U130" s="61"/>
      <c r="V130" s="62" t="str">
        <f t="shared" si="6"/>
        <v>Percentual de escolas estaduais com banheiro acessível - rede estadual (%)</v>
      </c>
    </row>
    <row r="131" spans="1:22" ht="38.25" x14ac:dyDescent="0.25">
      <c r="A131" s="61">
        <v>45001</v>
      </c>
      <c r="B131" s="61" t="s">
        <v>280</v>
      </c>
      <c r="C131" s="62" t="s">
        <v>300</v>
      </c>
      <c r="D131" s="62" t="s">
        <v>508</v>
      </c>
      <c r="E131" s="62">
        <v>626</v>
      </c>
      <c r="F131" s="62" t="s">
        <v>319</v>
      </c>
      <c r="G131" s="62" t="s">
        <v>320</v>
      </c>
      <c r="H131" s="33" t="s">
        <v>616</v>
      </c>
      <c r="I131" s="33" t="s">
        <v>472</v>
      </c>
      <c r="J131" s="62"/>
      <c r="K131" s="62" t="s">
        <v>25</v>
      </c>
      <c r="L131" s="63">
        <v>2016</v>
      </c>
      <c r="M131" s="79">
        <v>62</v>
      </c>
      <c r="N131" s="63">
        <v>2019</v>
      </c>
      <c r="O131" s="79">
        <v>87.4</v>
      </c>
      <c r="P131" s="66" t="s">
        <v>222</v>
      </c>
      <c r="Q131" s="97" t="s">
        <v>284</v>
      </c>
      <c r="R131" s="68">
        <f>M131/O131</f>
        <v>0.70938215102974822</v>
      </c>
      <c r="S131" s="68">
        <f>(O131-M131)/M131</f>
        <v>0.40967741935483881</v>
      </c>
      <c r="T131" s="61"/>
      <c r="U131" s="61"/>
      <c r="V131" s="62" t="str">
        <f t="shared" ref="V131:V194" si="12">CONCATENATE(I131," ","(",K131,")")</f>
        <v>Percentual de escolas estaduais com dependências e vias acessíveis - rede estadual (%)</v>
      </c>
    </row>
    <row r="132" spans="1:22" ht="72" customHeight="1" x14ac:dyDescent="0.25">
      <c r="A132" s="61">
        <v>45001</v>
      </c>
      <c r="B132" s="61" t="s">
        <v>280</v>
      </c>
      <c r="C132" s="62" t="s">
        <v>300</v>
      </c>
      <c r="D132" s="62" t="s">
        <v>508</v>
      </c>
      <c r="E132" s="62">
        <v>626</v>
      </c>
      <c r="F132" s="62" t="s">
        <v>319</v>
      </c>
      <c r="G132" s="62" t="s">
        <v>320</v>
      </c>
      <c r="H132" s="33" t="s">
        <v>616</v>
      </c>
      <c r="I132" s="33" t="s">
        <v>471</v>
      </c>
      <c r="J132" s="62"/>
      <c r="K132" s="62" t="s">
        <v>25</v>
      </c>
      <c r="L132" s="63">
        <v>2016</v>
      </c>
      <c r="M132" s="79">
        <v>85.94</v>
      </c>
      <c r="N132" s="63">
        <v>2019</v>
      </c>
      <c r="O132" s="79">
        <v>100</v>
      </c>
      <c r="P132" s="66" t="s">
        <v>222</v>
      </c>
      <c r="Q132" s="67" t="s">
        <v>284</v>
      </c>
      <c r="R132" s="68">
        <f>M132/O132</f>
        <v>0.85939999999999994</v>
      </c>
      <c r="S132" s="68">
        <f>(O132-M132)/M132</f>
        <v>0.16360251338142892</v>
      </c>
      <c r="T132" s="61"/>
      <c r="U132" s="61"/>
      <c r="V132" s="62" t="str">
        <f t="shared" si="12"/>
        <v>Percentual de matrículas em classes comuns do Ensino Regular e/ou EJA da Educação Básica de alunos de 4 a 17 anos de idade público da educação especial - rede estadual (%)</v>
      </c>
    </row>
    <row r="133" spans="1:22" ht="38.25" x14ac:dyDescent="0.25">
      <c r="A133" s="61">
        <v>45001</v>
      </c>
      <c r="B133" s="61" t="s">
        <v>280</v>
      </c>
      <c r="C133" s="62" t="s">
        <v>300</v>
      </c>
      <c r="D133" s="62" t="s">
        <v>508</v>
      </c>
      <c r="E133" s="62">
        <v>626</v>
      </c>
      <c r="F133" s="62" t="s">
        <v>319</v>
      </c>
      <c r="G133" s="62" t="s">
        <v>320</v>
      </c>
      <c r="H133" s="33" t="s">
        <v>616</v>
      </c>
      <c r="I133" s="33" t="s">
        <v>470</v>
      </c>
      <c r="J133" s="62"/>
      <c r="K133" s="62" t="s">
        <v>25</v>
      </c>
      <c r="L133" s="63">
        <v>2016</v>
      </c>
      <c r="M133" s="79">
        <v>0</v>
      </c>
      <c r="N133" s="63">
        <v>2019</v>
      </c>
      <c r="O133" s="79">
        <v>5</v>
      </c>
      <c r="P133" s="66" t="s">
        <v>222</v>
      </c>
      <c r="Q133" s="97" t="s">
        <v>284</v>
      </c>
      <c r="R133" s="68">
        <v>0</v>
      </c>
      <c r="S133" s="68">
        <v>0.05</v>
      </c>
      <c r="T133" s="61"/>
      <c r="U133" s="61"/>
      <c r="V133" s="62" t="str">
        <f t="shared" si="12"/>
        <v>Percentual de matrículas na EJA integrada à educação profissional - rede estadual (%)</v>
      </c>
    </row>
    <row r="134" spans="1:22" ht="38.25" x14ac:dyDescent="0.25">
      <c r="A134" s="61">
        <v>45001</v>
      </c>
      <c r="B134" s="61" t="s">
        <v>280</v>
      </c>
      <c r="C134" s="62" t="s">
        <v>300</v>
      </c>
      <c r="D134" s="62" t="s">
        <v>508</v>
      </c>
      <c r="E134" s="62">
        <v>626</v>
      </c>
      <c r="F134" s="62" t="s">
        <v>319</v>
      </c>
      <c r="G134" s="62" t="s">
        <v>320</v>
      </c>
      <c r="H134" s="33" t="s">
        <v>616</v>
      </c>
      <c r="I134" s="33" t="s">
        <v>328</v>
      </c>
      <c r="J134" s="62"/>
      <c r="K134" s="62" t="s">
        <v>25</v>
      </c>
      <c r="L134" s="63">
        <v>2014</v>
      </c>
      <c r="M134" s="79">
        <v>84.5</v>
      </c>
      <c r="N134" s="63">
        <v>2019</v>
      </c>
      <c r="O134" s="79">
        <v>87</v>
      </c>
      <c r="P134" s="66" t="s">
        <v>222</v>
      </c>
      <c r="Q134" s="67" t="s">
        <v>285</v>
      </c>
      <c r="R134" s="68">
        <f>M134/O134</f>
        <v>0.97126436781609193</v>
      </c>
      <c r="S134" s="68">
        <f>(O134-M134)/M134</f>
        <v>2.9585798816568046E-2</v>
      </c>
      <c r="T134" s="61"/>
      <c r="U134" s="61"/>
      <c r="V134" s="62" t="str">
        <f t="shared" si="12"/>
        <v>Razão entre a escolaridade média de negros e não negros na faixa etária de 18 a 29 anos (%)</v>
      </c>
    </row>
    <row r="135" spans="1:22" ht="38.25" x14ac:dyDescent="0.25">
      <c r="A135" s="61">
        <v>45001</v>
      </c>
      <c r="B135" s="61" t="s">
        <v>280</v>
      </c>
      <c r="C135" s="62" t="s">
        <v>300</v>
      </c>
      <c r="D135" s="62" t="s">
        <v>508</v>
      </c>
      <c r="E135" s="62">
        <v>626</v>
      </c>
      <c r="F135" s="62" t="s">
        <v>319</v>
      </c>
      <c r="G135" s="62" t="s">
        <v>320</v>
      </c>
      <c r="H135" s="33" t="s">
        <v>616</v>
      </c>
      <c r="I135" s="33" t="s">
        <v>323</v>
      </c>
      <c r="J135" s="62"/>
      <c r="K135" s="62" t="s">
        <v>25</v>
      </c>
      <c r="L135" s="63">
        <v>2014</v>
      </c>
      <c r="M135" s="79">
        <v>96.7</v>
      </c>
      <c r="N135" s="63">
        <v>2019</v>
      </c>
      <c r="O135" s="79">
        <v>98</v>
      </c>
      <c r="P135" s="66" t="s">
        <v>222</v>
      </c>
      <c r="Q135" s="67" t="s">
        <v>285</v>
      </c>
      <c r="R135" s="68">
        <f>M135/O135</f>
        <v>0.98673469387755108</v>
      </c>
      <c r="S135" s="68">
        <f>(O135-M135)/M135</f>
        <v>1.3443640124095111E-2</v>
      </c>
      <c r="T135" s="61"/>
      <c r="U135" s="61"/>
      <c r="V135" s="62" t="str">
        <f t="shared" si="12"/>
        <v>Taxa de alfabetização da população de 15 anos ou mais de idade (%)</v>
      </c>
    </row>
    <row r="136" spans="1:22" ht="38.25" x14ac:dyDescent="0.25">
      <c r="A136" s="61">
        <v>45001</v>
      </c>
      <c r="B136" s="61" t="s">
        <v>280</v>
      </c>
      <c r="C136" s="62" t="s">
        <v>300</v>
      </c>
      <c r="D136" s="62" t="s">
        <v>508</v>
      </c>
      <c r="E136" s="62">
        <v>626</v>
      </c>
      <c r="F136" s="62" t="s">
        <v>319</v>
      </c>
      <c r="G136" s="62" t="s">
        <v>320</v>
      </c>
      <c r="H136" s="33" t="s">
        <v>616</v>
      </c>
      <c r="I136" s="33" t="s">
        <v>324</v>
      </c>
      <c r="J136" s="62"/>
      <c r="K136" s="62" t="s">
        <v>25</v>
      </c>
      <c r="L136" s="63">
        <v>2014</v>
      </c>
      <c r="M136" s="79">
        <v>11.6</v>
      </c>
      <c r="N136" s="63">
        <v>2019</v>
      </c>
      <c r="O136" s="79">
        <v>18</v>
      </c>
      <c r="P136" s="66" t="s">
        <v>222</v>
      </c>
      <c r="Q136" s="67" t="s">
        <v>285</v>
      </c>
      <c r="R136" s="68">
        <f>M136/O136</f>
        <v>0.64444444444444438</v>
      </c>
      <c r="S136" s="68">
        <f>(O136-M136)/M136</f>
        <v>0.55172413793103448</v>
      </c>
      <c r="T136" s="61"/>
      <c r="U136" s="61"/>
      <c r="V136" s="62" t="str">
        <f t="shared" si="12"/>
        <v>Taxa de analfabetismo funcional da população de 15 anos ou mais de idade (%)</v>
      </c>
    </row>
    <row r="137" spans="1:22" ht="38.25" x14ac:dyDescent="0.25">
      <c r="A137" s="61">
        <v>45001</v>
      </c>
      <c r="B137" s="61" t="s">
        <v>280</v>
      </c>
      <c r="C137" s="62" t="s">
        <v>300</v>
      </c>
      <c r="D137" s="62" t="s">
        <v>508</v>
      </c>
      <c r="E137" s="62">
        <v>626</v>
      </c>
      <c r="F137" s="62" t="s">
        <v>319</v>
      </c>
      <c r="G137" s="62" t="s">
        <v>320</v>
      </c>
      <c r="H137" s="33" t="s">
        <v>616</v>
      </c>
      <c r="I137" s="33" t="s">
        <v>588</v>
      </c>
      <c r="J137" s="62"/>
      <c r="K137" s="62" t="s">
        <v>25</v>
      </c>
      <c r="L137" s="63">
        <v>2013</v>
      </c>
      <c r="M137" s="79">
        <v>72.5</v>
      </c>
      <c r="N137" s="63">
        <v>2019</v>
      </c>
      <c r="O137" s="79">
        <v>60</v>
      </c>
      <c r="P137" s="66" t="s">
        <v>234</v>
      </c>
      <c r="Q137" s="67" t="s">
        <v>285</v>
      </c>
      <c r="R137" s="68">
        <f>O137/M137</f>
        <v>0.82758620689655171</v>
      </c>
      <c r="S137" s="68"/>
      <c r="T137" s="61"/>
      <c r="U137" s="61"/>
      <c r="V137" s="62" t="str">
        <f t="shared" si="12"/>
        <v>Percentual da população de 18 e 29 anos com menos de 12 anos de escolaridade (%)</v>
      </c>
    </row>
    <row r="138" spans="1:22" ht="38.25" x14ac:dyDescent="0.25">
      <c r="A138" s="61">
        <v>45001</v>
      </c>
      <c r="B138" s="61" t="s">
        <v>280</v>
      </c>
      <c r="C138" s="62" t="s">
        <v>300</v>
      </c>
      <c r="D138" s="62" t="s">
        <v>508</v>
      </c>
      <c r="E138" s="62">
        <v>626</v>
      </c>
      <c r="F138" s="62" t="s">
        <v>319</v>
      </c>
      <c r="G138" s="62" t="s">
        <v>320</v>
      </c>
      <c r="H138" s="33" t="s">
        <v>616</v>
      </c>
      <c r="I138" s="33" t="s">
        <v>589</v>
      </c>
      <c r="J138" s="62"/>
      <c r="K138" s="62" t="s">
        <v>25</v>
      </c>
      <c r="L138" s="63">
        <v>2013</v>
      </c>
      <c r="M138" s="79">
        <v>96.6</v>
      </c>
      <c r="N138" s="63">
        <v>2019</v>
      </c>
      <c r="O138" s="79">
        <v>80</v>
      </c>
      <c r="P138" s="66" t="s">
        <v>234</v>
      </c>
      <c r="Q138" s="67" t="s">
        <v>285</v>
      </c>
      <c r="R138" s="68">
        <f>O138/M138</f>
        <v>0.82815734989648038</v>
      </c>
      <c r="S138" s="68"/>
      <c r="T138" s="61"/>
      <c r="U138" s="61"/>
      <c r="V138" s="62" t="str">
        <f t="shared" si="12"/>
        <v>Percentual da população de 18 e 29 anos entre os 25% mais pobres com menos de 12 anos de escolaridade (%)</v>
      </c>
    </row>
    <row r="139" spans="1:22" ht="38.25" x14ac:dyDescent="0.25">
      <c r="A139" s="61">
        <v>45001</v>
      </c>
      <c r="B139" s="61" t="s">
        <v>280</v>
      </c>
      <c r="C139" s="62" t="s">
        <v>300</v>
      </c>
      <c r="D139" s="62" t="s">
        <v>508</v>
      </c>
      <c r="E139" s="62">
        <v>626</v>
      </c>
      <c r="F139" s="62" t="s">
        <v>319</v>
      </c>
      <c r="G139" s="62" t="s">
        <v>320</v>
      </c>
      <c r="H139" s="33" t="s">
        <v>616</v>
      </c>
      <c r="I139" s="33" t="s">
        <v>590</v>
      </c>
      <c r="J139" s="62"/>
      <c r="K139" s="62" t="s">
        <v>25</v>
      </c>
      <c r="L139" s="63">
        <v>2013</v>
      </c>
      <c r="M139" s="79">
        <v>86.5</v>
      </c>
      <c r="N139" s="63">
        <v>2019</v>
      </c>
      <c r="O139" s="79">
        <v>70</v>
      </c>
      <c r="P139" s="66" t="s">
        <v>234</v>
      </c>
      <c r="Q139" s="67" t="s">
        <v>285</v>
      </c>
      <c r="R139" s="68">
        <f>O139/M139</f>
        <v>0.80924855491329484</v>
      </c>
      <c r="S139" s="68"/>
      <c r="T139" s="61"/>
      <c r="U139" s="61"/>
      <c r="V139" s="62" t="str">
        <f t="shared" si="12"/>
        <v>Percentual da população de 18 e 29 anos residente no campo com menos de 12 anos de escolaridade (%)</v>
      </c>
    </row>
    <row r="140" spans="1:22" ht="38.25" x14ac:dyDescent="0.25">
      <c r="A140" s="61">
        <v>45001</v>
      </c>
      <c r="B140" s="61" t="s">
        <v>280</v>
      </c>
      <c r="C140" s="62" t="s">
        <v>300</v>
      </c>
      <c r="D140" s="62" t="s">
        <v>508</v>
      </c>
      <c r="E140" s="62">
        <v>626</v>
      </c>
      <c r="F140" s="62" t="s">
        <v>319</v>
      </c>
      <c r="G140" s="62" t="s">
        <v>320</v>
      </c>
      <c r="H140" s="33" t="s">
        <v>616</v>
      </c>
      <c r="I140" s="33" t="s">
        <v>591</v>
      </c>
      <c r="J140" s="62"/>
      <c r="K140" s="62" t="s">
        <v>25</v>
      </c>
      <c r="L140" s="63">
        <v>2013</v>
      </c>
      <c r="M140" s="79">
        <v>89</v>
      </c>
      <c r="N140" s="63">
        <v>2019</v>
      </c>
      <c r="O140" s="79">
        <v>79</v>
      </c>
      <c r="P140" s="66" t="s">
        <v>234</v>
      </c>
      <c r="Q140" s="67" t="s">
        <v>285</v>
      </c>
      <c r="R140" s="68">
        <f>O140/M140</f>
        <v>0.88764044943820219</v>
      </c>
      <c r="S140" s="68"/>
      <c r="T140" s="61"/>
      <c r="U140" s="61"/>
      <c r="V140" s="62" t="str">
        <f t="shared" si="12"/>
        <v>Percentual da população negra entre 18 e 29 anos com menos de 12 anos de escolaridade (%)</v>
      </c>
    </row>
    <row r="141" spans="1:22" ht="38.25" x14ac:dyDescent="0.25">
      <c r="A141" s="61">
        <v>45001</v>
      </c>
      <c r="B141" s="61" t="s">
        <v>280</v>
      </c>
      <c r="C141" s="62" t="s">
        <v>300</v>
      </c>
      <c r="D141" s="62" t="s">
        <v>508</v>
      </c>
      <c r="E141" s="62">
        <v>626</v>
      </c>
      <c r="F141" s="62" t="s">
        <v>319</v>
      </c>
      <c r="G141" s="62" t="s">
        <v>320</v>
      </c>
      <c r="H141" s="33" t="s">
        <v>616</v>
      </c>
      <c r="I141" s="33" t="s">
        <v>325</v>
      </c>
      <c r="J141" s="62" t="s">
        <v>329</v>
      </c>
      <c r="K141" s="62" t="s">
        <v>20</v>
      </c>
      <c r="L141" s="63">
        <v>2014</v>
      </c>
      <c r="M141" s="76">
        <v>10.5</v>
      </c>
      <c r="N141" s="63">
        <v>2019</v>
      </c>
      <c r="O141" s="76">
        <v>10.9</v>
      </c>
      <c r="P141" s="66" t="s">
        <v>222</v>
      </c>
      <c r="Q141" s="67" t="s">
        <v>285</v>
      </c>
      <c r="R141" s="68">
        <f t="shared" ref="R141:R155" si="13">M141/O141</f>
        <v>0.96330275229357798</v>
      </c>
      <c r="S141" s="68">
        <f>(O141-M141)/M141</f>
        <v>3.8095238095238126E-2</v>
      </c>
      <c r="T141" s="61"/>
      <c r="U141" s="61"/>
      <c r="V141" s="62" t="str">
        <f t="shared" si="12"/>
        <v>Escolaridade média da população de 18 a 29 anos de idade (unidade)</v>
      </c>
    </row>
    <row r="142" spans="1:22" ht="38.25" x14ac:dyDescent="0.25">
      <c r="A142" s="61">
        <v>45001</v>
      </c>
      <c r="B142" s="61" t="s">
        <v>280</v>
      </c>
      <c r="C142" s="62" t="s">
        <v>300</v>
      </c>
      <c r="D142" s="62" t="s">
        <v>508</v>
      </c>
      <c r="E142" s="62">
        <v>626</v>
      </c>
      <c r="F142" s="62" t="s">
        <v>319</v>
      </c>
      <c r="G142" s="62" t="s">
        <v>320</v>
      </c>
      <c r="H142" s="33" t="s">
        <v>616</v>
      </c>
      <c r="I142" s="33" t="s">
        <v>327</v>
      </c>
      <c r="J142" s="62" t="s">
        <v>329</v>
      </c>
      <c r="K142" s="62" t="s">
        <v>20</v>
      </c>
      <c r="L142" s="63">
        <v>2014</v>
      </c>
      <c r="M142" s="76">
        <v>8.6999999999999993</v>
      </c>
      <c r="N142" s="63">
        <v>2019</v>
      </c>
      <c r="O142" s="76">
        <v>9.5</v>
      </c>
      <c r="P142" s="66" t="s">
        <v>222</v>
      </c>
      <c r="Q142" s="67" t="s">
        <v>285</v>
      </c>
      <c r="R142" s="68">
        <f t="shared" si="13"/>
        <v>0.91578947368421049</v>
      </c>
      <c r="S142" s="68">
        <f>(O142-M142)/M142</f>
        <v>9.1954022988505843E-2</v>
      </c>
      <c r="T142" s="61"/>
      <c r="U142" s="61"/>
      <c r="V142" s="62" t="str">
        <f t="shared" si="12"/>
        <v>Escolaridade média da população de 18 a 29 anos pertencente aos 25% mais pobres (renda domiciliar per capita) (unidade)</v>
      </c>
    </row>
    <row r="143" spans="1:22" ht="38.25" x14ac:dyDescent="0.25">
      <c r="A143" s="61">
        <v>45001</v>
      </c>
      <c r="B143" s="61" t="s">
        <v>280</v>
      </c>
      <c r="C143" s="62" t="s">
        <v>300</v>
      </c>
      <c r="D143" s="62" t="s">
        <v>508</v>
      </c>
      <c r="E143" s="62">
        <v>626</v>
      </c>
      <c r="F143" s="62" t="s">
        <v>319</v>
      </c>
      <c r="G143" s="62" t="s">
        <v>320</v>
      </c>
      <c r="H143" s="33" t="s">
        <v>616</v>
      </c>
      <c r="I143" s="33" t="s">
        <v>326</v>
      </c>
      <c r="J143" s="62" t="s">
        <v>329</v>
      </c>
      <c r="K143" s="62" t="s">
        <v>20</v>
      </c>
      <c r="L143" s="63">
        <v>2014</v>
      </c>
      <c r="M143" s="76">
        <v>9.5</v>
      </c>
      <c r="N143" s="63">
        <v>2019</v>
      </c>
      <c r="O143" s="76">
        <v>10.5</v>
      </c>
      <c r="P143" s="66" t="s">
        <v>222</v>
      </c>
      <c r="Q143" s="67" t="s">
        <v>285</v>
      </c>
      <c r="R143" s="68">
        <f t="shared" si="13"/>
        <v>0.90476190476190477</v>
      </c>
      <c r="S143" s="68">
        <f>(O143-M143)/M143</f>
        <v>0.10526315789473684</v>
      </c>
      <c r="T143" s="61"/>
      <c r="U143" s="61"/>
      <c r="V143" s="62" t="str">
        <f t="shared" si="12"/>
        <v>Escolaridade média da população de 18 a 29 anos residente na área rural (unidade)</v>
      </c>
    </row>
    <row r="144" spans="1:22" ht="25.5" x14ac:dyDescent="0.25">
      <c r="A144" s="61">
        <v>45001</v>
      </c>
      <c r="B144" s="61" t="s">
        <v>280</v>
      </c>
      <c r="C144" s="62" t="s">
        <v>300</v>
      </c>
      <c r="D144" s="62" t="s">
        <v>508</v>
      </c>
      <c r="E144" s="61">
        <v>627</v>
      </c>
      <c r="F144" s="62" t="s">
        <v>331</v>
      </c>
      <c r="G144" s="62" t="s">
        <v>332</v>
      </c>
      <c r="H144" s="33" t="s">
        <v>333</v>
      </c>
      <c r="I144" s="72" t="s">
        <v>334</v>
      </c>
      <c r="J144" s="62"/>
      <c r="K144" s="62" t="s">
        <v>34</v>
      </c>
      <c r="L144" s="63">
        <v>2016</v>
      </c>
      <c r="M144" s="79">
        <v>99831008.150000006</v>
      </c>
      <c r="N144" s="63">
        <v>2019</v>
      </c>
      <c r="O144" s="79">
        <v>139000000</v>
      </c>
      <c r="P144" s="66" t="s">
        <v>222</v>
      </c>
      <c r="Q144" s="67" t="s">
        <v>335</v>
      </c>
      <c r="R144" s="68">
        <f t="shared" si="13"/>
        <v>0.71820869172661872</v>
      </c>
      <c r="S144" s="68">
        <f>(O144-M144)/M144</f>
        <v>0.3923529630307554</v>
      </c>
      <c r="T144" s="61"/>
      <c r="U144" s="61"/>
      <c r="V144" s="62" t="str">
        <f t="shared" si="12"/>
        <v>Total de investimentos no UNIEDU (R$)</v>
      </c>
    </row>
    <row r="145" spans="1:22" ht="25.5" x14ac:dyDescent="0.25">
      <c r="A145" s="61">
        <v>45001</v>
      </c>
      <c r="B145" s="61" t="s">
        <v>280</v>
      </c>
      <c r="C145" s="62" t="s">
        <v>300</v>
      </c>
      <c r="D145" s="62" t="s">
        <v>508</v>
      </c>
      <c r="E145" s="61">
        <v>627</v>
      </c>
      <c r="F145" s="62" t="s">
        <v>331</v>
      </c>
      <c r="G145" s="62" t="s">
        <v>332</v>
      </c>
      <c r="H145" s="33" t="s">
        <v>333</v>
      </c>
      <c r="I145" s="72" t="s">
        <v>475</v>
      </c>
      <c r="J145" s="62"/>
      <c r="K145" s="62" t="s">
        <v>20</v>
      </c>
      <c r="L145" s="63">
        <v>2016</v>
      </c>
      <c r="M145" s="76">
        <v>27492</v>
      </c>
      <c r="N145" s="63">
        <v>2019</v>
      </c>
      <c r="O145" s="76">
        <v>16500</v>
      </c>
      <c r="P145" s="66" t="s">
        <v>222</v>
      </c>
      <c r="Q145" s="67" t="s">
        <v>335</v>
      </c>
      <c r="R145" s="68">
        <f t="shared" si="13"/>
        <v>1.6661818181818182</v>
      </c>
      <c r="S145" s="68">
        <v>0.66620000000000001</v>
      </c>
      <c r="T145" s="61"/>
      <c r="U145" s="61"/>
      <c r="V145" s="62" t="str">
        <f t="shared" si="12"/>
        <v>Total de bolsas de estudos do UNIEDU - Graduação (unidade)</v>
      </c>
    </row>
    <row r="146" spans="1:22" ht="25.5" x14ac:dyDescent="0.25">
      <c r="A146" s="61">
        <v>45001</v>
      </c>
      <c r="B146" s="61" t="s">
        <v>280</v>
      </c>
      <c r="C146" s="62" t="s">
        <v>300</v>
      </c>
      <c r="D146" s="62" t="s">
        <v>508</v>
      </c>
      <c r="E146" s="61">
        <v>627</v>
      </c>
      <c r="F146" s="62" t="s">
        <v>331</v>
      </c>
      <c r="G146" s="62" t="s">
        <v>332</v>
      </c>
      <c r="H146" s="33" t="s">
        <v>333</v>
      </c>
      <c r="I146" s="72" t="s">
        <v>476</v>
      </c>
      <c r="J146" s="62"/>
      <c r="K146" s="62" t="s">
        <v>20</v>
      </c>
      <c r="L146" s="63">
        <v>2016</v>
      </c>
      <c r="M146" s="76">
        <v>1600</v>
      </c>
      <c r="N146" s="63">
        <v>2019</v>
      </c>
      <c r="O146" s="76">
        <v>1400</v>
      </c>
      <c r="P146" s="66" t="s">
        <v>222</v>
      </c>
      <c r="Q146" s="67" t="s">
        <v>335</v>
      </c>
      <c r="R146" s="68">
        <f t="shared" si="13"/>
        <v>1.1428571428571428</v>
      </c>
      <c r="S146" s="68">
        <v>0.1429</v>
      </c>
      <c r="T146" s="61"/>
      <c r="U146" s="61"/>
      <c r="V146" s="62" t="str">
        <f t="shared" si="12"/>
        <v>Total de bolsas de estudos do UNIEDU - PROESDE (unidade)</v>
      </c>
    </row>
    <row r="147" spans="1:22" ht="25.5" x14ac:dyDescent="0.25">
      <c r="A147" s="61">
        <v>45001</v>
      </c>
      <c r="B147" s="61" t="s">
        <v>280</v>
      </c>
      <c r="C147" s="62" t="s">
        <v>300</v>
      </c>
      <c r="D147" s="62" t="s">
        <v>508</v>
      </c>
      <c r="E147" s="61">
        <v>627</v>
      </c>
      <c r="F147" s="62" t="s">
        <v>331</v>
      </c>
      <c r="G147" s="62" t="s">
        <v>332</v>
      </c>
      <c r="H147" s="33" t="s">
        <v>333</v>
      </c>
      <c r="I147" s="72" t="s">
        <v>477</v>
      </c>
      <c r="J147" s="62"/>
      <c r="K147" s="62" t="s">
        <v>20</v>
      </c>
      <c r="L147" s="63">
        <v>2016</v>
      </c>
      <c r="M147" s="76">
        <v>907</v>
      </c>
      <c r="N147" s="63">
        <v>2019</v>
      </c>
      <c r="O147" s="76">
        <v>1400</v>
      </c>
      <c r="P147" s="66" t="s">
        <v>222</v>
      </c>
      <c r="Q147" s="67" t="s">
        <v>335</v>
      </c>
      <c r="R147" s="68">
        <f t="shared" si="13"/>
        <v>0.64785714285714291</v>
      </c>
      <c r="S147" s="68">
        <f t="shared" ref="S147:S155" si="14">(O147-M147)/M147</f>
        <v>0.54355016538037482</v>
      </c>
      <c r="T147" s="61"/>
      <c r="U147" s="61"/>
      <c r="V147" s="62" t="str">
        <f t="shared" si="12"/>
        <v>Total de bolsas de estudos Pós-Graduação (unidade)</v>
      </c>
    </row>
    <row r="148" spans="1:22" ht="38.25" x14ac:dyDescent="0.25">
      <c r="A148" s="81">
        <v>45022</v>
      </c>
      <c r="B148" s="81" t="s">
        <v>532</v>
      </c>
      <c r="C148" s="82" t="s">
        <v>533</v>
      </c>
      <c r="D148" s="82" t="s">
        <v>534</v>
      </c>
      <c r="E148" s="81">
        <v>630</v>
      </c>
      <c r="F148" s="82" t="s">
        <v>540</v>
      </c>
      <c r="G148" s="82" t="s">
        <v>539</v>
      </c>
      <c r="H148" s="83" t="s">
        <v>544</v>
      </c>
      <c r="I148" s="82" t="s">
        <v>602</v>
      </c>
      <c r="J148" s="82"/>
      <c r="K148" s="62" t="s">
        <v>620</v>
      </c>
      <c r="L148" s="84">
        <v>2014</v>
      </c>
      <c r="M148" s="85">
        <v>4</v>
      </c>
      <c r="N148" s="84">
        <v>2019</v>
      </c>
      <c r="O148" s="85">
        <v>5</v>
      </c>
      <c r="P148" s="86" t="s">
        <v>222</v>
      </c>
      <c r="Q148" s="87" t="s">
        <v>532</v>
      </c>
      <c r="R148" s="88">
        <f t="shared" si="13"/>
        <v>0.8</v>
      </c>
      <c r="S148" s="68">
        <f t="shared" si="14"/>
        <v>0.25</v>
      </c>
      <c r="T148" s="81"/>
      <c r="U148" s="81"/>
      <c r="V148" s="62" t="str">
        <f t="shared" si="12"/>
        <v>IGC - Índice Geral de Curso (Taxa)</v>
      </c>
    </row>
    <row r="149" spans="1:22" ht="38.25" x14ac:dyDescent="0.25">
      <c r="A149" s="81">
        <v>45022</v>
      </c>
      <c r="B149" s="81" t="s">
        <v>532</v>
      </c>
      <c r="C149" s="82" t="s">
        <v>533</v>
      </c>
      <c r="D149" s="82" t="s">
        <v>534</v>
      </c>
      <c r="E149" s="81">
        <v>630</v>
      </c>
      <c r="F149" s="82" t="s">
        <v>540</v>
      </c>
      <c r="G149" s="82" t="s">
        <v>539</v>
      </c>
      <c r="H149" s="83" t="s">
        <v>544</v>
      </c>
      <c r="I149" s="82" t="s">
        <v>541</v>
      </c>
      <c r="J149" s="82"/>
      <c r="K149" s="82" t="s">
        <v>20</v>
      </c>
      <c r="L149" s="84">
        <v>2015</v>
      </c>
      <c r="M149" s="85">
        <v>2250</v>
      </c>
      <c r="N149" s="84">
        <v>2019</v>
      </c>
      <c r="O149" s="85">
        <v>3014</v>
      </c>
      <c r="P149" s="86" t="s">
        <v>222</v>
      </c>
      <c r="Q149" s="87" t="s">
        <v>532</v>
      </c>
      <c r="R149" s="88">
        <f t="shared" si="13"/>
        <v>0.74651625746516259</v>
      </c>
      <c r="S149" s="68">
        <f t="shared" si="14"/>
        <v>0.33955555555555555</v>
      </c>
      <c r="T149" s="81"/>
      <c r="U149" s="81"/>
      <c r="V149" s="62" t="str">
        <f t="shared" si="12"/>
        <v>Número de formados (unidade)</v>
      </c>
    </row>
    <row r="150" spans="1:22" ht="38.25" x14ac:dyDescent="0.25">
      <c r="A150" s="81">
        <v>45022</v>
      </c>
      <c r="B150" s="81" t="s">
        <v>532</v>
      </c>
      <c r="C150" s="82" t="s">
        <v>533</v>
      </c>
      <c r="D150" s="82" t="s">
        <v>534</v>
      </c>
      <c r="E150" s="81">
        <v>630</v>
      </c>
      <c r="F150" s="82" t="s">
        <v>540</v>
      </c>
      <c r="G150" s="82" t="s">
        <v>539</v>
      </c>
      <c r="H150" s="83" t="s">
        <v>544</v>
      </c>
      <c r="I150" s="82" t="s">
        <v>542</v>
      </c>
      <c r="J150" s="82"/>
      <c r="K150" s="82" t="s">
        <v>20</v>
      </c>
      <c r="L150" s="84">
        <v>2015</v>
      </c>
      <c r="M150" s="85">
        <v>366</v>
      </c>
      <c r="N150" s="84">
        <v>2019</v>
      </c>
      <c r="O150" s="85">
        <v>500</v>
      </c>
      <c r="P150" s="86" t="s">
        <v>222</v>
      </c>
      <c r="Q150" s="87" t="s">
        <v>532</v>
      </c>
      <c r="R150" s="88">
        <f t="shared" si="13"/>
        <v>0.73199999999999998</v>
      </c>
      <c r="S150" s="68">
        <f t="shared" si="14"/>
        <v>0.36612021857923499</v>
      </c>
      <c r="T150" s="81"/>
      <c r="U150" s="81"/>
      <c r="V150" s="62" t="str">
        <f t="shared" si="12"/>
        <v>Número de teses defendidas (unidade)</v>
      </c>
    </row>
    <row r="151" spans="1:22" ht="25.5" x14ac:dyDescent="0.25">
      <c r="A151" s="61">
        <v>23001</v>
      </c>
      <c r="B151" s="61" t="s">
        <v>124</v>
      </c>
      <c r="C151" s="62" t="s">
        <v>367</v>
      </c>
      <c r="D151" s="62" t="s">
        <v>497</v>
      </c>
      <c r="E151" s="61">
        <v>640</v>
      </c>
      <c r="F151" s="61" t="s">
        <v>137</v>
      </c>
      <c r="G151" s="62" t="s">
        <v>171</v>
      </c>
      <c r="H151" s="73" t="s">
        <v>138</v>
      </c>
      <c r="I151" s="61" t="s">
        <v>396</v>
      </c>
      <c r="J151" s="62"/>
      <c r="K151" s="62" t="s">
        <v>20</v>
      </c>
      <c r="L151" s="63">
        <v>2015</v>
      </c>
      <c r="M151" s="76">
        <v>92479</v>
      </c>
      <c r="N151" s="63">
        <v>2019</v>
      </c>
      <c r="O151" s="76">
        <v>99877.32</v>
      </c>
      <c r="P151" s="66" t="s">
        <v>222</v>
      </c>
      <c r="Q151" s="67" t="s">
        <v>141</v>
      </c>
      <c r="R151" s="68">
        <f t="shared" si="13"/>
        <v>0.92592592592592582</v>
      </c>
      <c r="S151" s="68">
        <f t="shared" si="14"/>
        <v>8.0000000000000071E-2</v>
      </c>
      <c r="T151" s="61"/>
      <c r="U151" s="61"/>
      <c r="V151" s="62" t="str">
        <f t="shared" si="12"/>
        <v>Empregos formais no setor no estado (unidade)</v>
      </c>
    </row>
    <row r="152" spans="1:22" ht="25.5" x14ac:dyDescent="0.25">
      <c r="A152" s="61">
        <v>23001</v>
      </c>
      <c r="B152" s="61" t="s">
        <v>124</v>
      </c>
      <c r="C152" s="62" t="s">
        <v>367</v>
      </c>
      <c r="D152" s="62" t="s">
        <v>497</v>
      </c>
      <c r="E152" s="61">
        <v>640</v>
      </c>
      <c r="F152" s="61" t="s">
        <v>137</v>
      </c>
      <c r="G152" s="62" t="s">
        <v>171</v>
      </c>
      <c r="H152" s="73" t="s">
        <v>138</v>
      </c>
      <c r="I152" s="61" t="s">
        <v>397</v>
      </c>
      <c r="J152" s="62"/>
      <c r="K152" s="62" t="s">
        <v>20</v>
      </c>
      <c r="L152" s="63">
        <v>2014</v>
      </c>
      <c r="M152" s="76">
        <v>39962</v>
      </c>
      <c r="N152" s="63">
        <v>2019</v>
      </c>
      <c r="O152" s="76">
        <v>47954.400000000001</v>
      </c>
      <c r="P152" s="66" t="s">
        <v>222</v>
      </c>
      <c r="Q152" s="67" t="s">
        <v>142</v>
      </c>
      <c r="R152" s="68">
        <f t="shared" si="13"/>
        <v>0.83333333333333326</v>
      </c>
      <c r="S152" s="68">
        <f t="shared" si="14"/>
        <v>0.20000000000000004</v>
      </c>
      <c r="T152" s="61"/>
      <c r="U152" s="61"/>
      <c r="V152" s="62" t="str">
        <f t="shared" si="12"/>
        <v>Estabelecimentos no setor (unidade)</v>
      </c>
    </row>
    <row r="153" spans="1:22" ht="25.5" x14ac:dyDescent="0.25">
      <c r="A153" s="61">
        <v>23001</v>
      </c>
      <c r="B153" s="61" t="s">
        <v>124</v>
      </c>
      <c r="C153" s="62" t="s">
        <v>367</v>
      </c>
      <c r="D153" s="62" t="s">
        <v>497</v>
      </c>
      <c r="E153" s="61">
        <v>640</v>
      </c>
      <c r="F153" s="61" t="s">
        <v>137</v>
      </c>
      <c r="G153" s="62" t="s">
        <v>171</v>
      </c>
      <c r="H153" s="73" t="s">
        <v>138</v>
      </c>
      <c r="I153" s="61" t="s">
        <v>398</v>
      </c>
      <c r="J153" s="62"/>
      <c r="K153" s="62" t="s">
        <v>20</v>
      </c>
      <c r="L153" s="63">
        <v>2017</v>
      </c>
      <c r="M153" s="76">
        <v>158815</v>
      </c>
      <c r="N153" s="63">
        <v>2019</v>
      </c>
      <c r="O153" s="76">
        <v>215988.4</v>
      </c>
      <c r="P153" s="66" t="s">
        <v>222</v>
      </c>
      <c r="Q153" s="67" t="s">
        <v>143</v>
      </c>
      <c r="R153" s="68">
        <f t="shared" si="13"/>
        <v>0.73529411764705888</v>
      </c>
      <c r="S153" s="68">
        <f t="shared" si="14"/>
        <v>0.36</v>
      </c>
      <c r="T153" s="61"/>
      <c r="U153" s="61"/>
      <c r="V153" s="62" t="str">
        <f t="shared" si="12"/>
        <v>Movimentação na fronteira terrestre (janeiro-fevereiro) (unidade)</v>
      </c>
    </row>
    <row r="154" spans="1:22" ht="25.5" x14ac:dyDescent="0.25">
      <c r="A154" s="61">
        <v>23001</v>
      </c>
      <c r="B154" s="61" t="s">
        <v>124</v>
      </c>
      <c r="C154" s="62" t="s">
        <v>367</v>
      </c>
      <c r="D154" s="62" t="s">
        <v>497</v>
      </c>
      <c r="E154" s="61">
        <v>640</v>
      </c>
      <c r="F154" s="61" t="s">
        <v>137</v>
      </c>
      <c r="G154" s="62" t="s">
        <v>171</v>
      </c>
      <c r="H154" s="73" t="s">
        <v>138</v>
      </c>
      <c r="I154" s="62" t="s">
        <v>399</v>
      </c>
      <c r="J154" s="62"/>
      <c r="K154" s="62" t="s">
        <v>20</v>
      </c>
      <c r="L154" s="63">
        <v>2016</v>
      </c>
      <c r="M154" s="76">
        <v>5523304</v>
      </c>
      <c r="N154" s="63">
        <v>2019</v>
      </c>
      <c r="O154" s="76">
        <v>5854702.2400000002</v>
      </c>
      <c r="P154" s="66" t="s">
        <v>222</v>
      </c>
      <c r="Q154" s="67" t="s">
        <v>140</v>
      </c>
      <c r="R154" s="68">
        <f t="shared" si="13"/>
        <v>0.94339622641509435</v>
      </c>
      <c r="S154" s="68">
        <f t="shared" si="14"/>
        <v>6.0000000000000039E-2</v>
      </c>
      <c r="T154" s="61"/>
      <c r="U154" s="61"/>
      <c r="V154" s="62" t="str">
        <f t="shared" si="12"/>
        <v>Movimentação nos aeroportos (Florianópolis, Navegantes e Joinville) (unidade)</v>
      </c>
    </row>
    <row r="155" spans="1:22" ht="38.25" x14ac:dyDescent="0.25">
      <c r="A155" s="61">
        <v>23001</v>
      </c>
      <c r="B155" s="61" t="s">
        <v>124</v>
      </c>
      <c r="C155" s="62" t="s">
        <v>367</v>
      </c>
      <c r="D155" s="62" t="s">
        <v>497</v>
      </c>
      <c r="E155" s="61">
        <v>640</v>
      </c>
      <c r="F155" s="61" t="s">
        <v>137</v>
      </c>
      <c r="G155" s="62" t="s">
        <v>171</v>
      </c>
      <c r="H155" s="73" t="s">
        <v>138</v>
      </c>
      <c r="I155" s="62" t="s">
        <v>400</v>
      </c>
      <c r="J155" s="62"/>
      <c r="K155" s="62" t="s">
        <v>20</v>
      </c>
      <c r="L155" s="63">
        <v>2016</v>
      </c>
      <c r="M155" s="76">
        <v>2073</v>
      </c>
      <c r="N155" s="63">
        <v>2019</v>
      </c>
      <c r="O155" s="76">
        <v>2902</v>
      </c>
      <c r="P155" s="66" t="s">
        <v>222</v>
      </c>
      <c r="Q155" s="67" t="s">
        <v>144</v>
      </c>
      <c r="R155" s="68">
        <f t="shared" si="13"/>
        <v>0.71433494141971055</v>
      </c>
      <c r="S155" s="68">
        <f t="shared" si="14"/>
        <v>0.39990352146647373</v>
      </c>
      <c r="T155" s="61"/>
      <c r="U155" s="61"/>
      <c r="V155" s="62" t="str">
        <f t="shared" si="12"/>
        <v>Número de empresas registradas no Cadastur (segmentos obrigatórios: meios de hospedagem, agência de turismo e transportadora turística) (unidade)</v>
      </c>
    </row>
    <row r="156" spans="1:22" ht="51" x14ac:dyDescent="0.25">
      <c r="A156" s="61">
        <v>23001</v>
      </c>
      <c r="B156" s="61" t="s">
        <v>124</v>
      </c>
      <c r="C156" s="62" t="s">
        <v>367</v>
      </c>
      <c r="D156" s="62" t="s">
        <v>497</v>
      </c>
      <c r="E156" s="61">
        <v>650</v>
      </c>
      <c r="F156" s="62" t="s">
        <v>125</v>
      </c>
      <c r="G156" s="62" t="s">
        <v>170</v>
      </c>
      <c r="H156" s="73" t="s">
        <v>393</v>
      </c>
      <c r="I156" s="62" t="s">
        <v>401</v>
      </c>
      <c r="J156" s="62" t="s">
        <v>132</v>
      </c>
      <c r="K156" s="61" t="s">
        <v>25</v>
      </c>
      <c r="L156" s="63">
        <v>2016</v>
      </c>
      <c r="M156" s="61">
        <v>0</v>
      </c>
      <c r="N156" s="63">
        <v>2019</v>
      </c>
      <c r="O156" s="74">
        <v>227</v>
      </c>
      <c r="P156" s="66" t="s">
        <v>222</v>
      </c>
      <c r="Q156" s="67" t="s">
        <v>134</v>
      </c>
      <c r="R156" s="68">
        <v>0</v>
      </c>
      <c r="S156" s="68">
        <v>2.27</v>
      </c>
      <c r="T156" s="61"/>
      <c r="U156" s="61"/>
      <c r="V156" s="62" t="str">
        <f t="shared" si="12"/>
        <v>Índice de crescimento de projetos de infraestrutura esportiva (%)</v>
      </c>
    </row>
    <row r="157" spans="1:22" ht="38.25" x14ac:dyDescent="0.25">
      <c r="A157" s="61">
        <v>23001</v>
      </c>
      <c r="B157" s="61" t="s">
        <v>124</v>
      </c>
      <c r="C157" s="62" t="s">
        <v>367</v>
      </c>
      <c r="D157" s="62" t="s">
        <v>497</v>
      </c>
      <c r="E157" s="61">
        <v>650</v>
      </c>
      <c r="F157" s="62" t="s">
        <v>125</v>
      </c>
      <c r="G157" s="62" t="s">
        <v>170</v>
      </c>
      <c r="H157" s="73" t="s">
        <v>393</v>
      </c>
      <c r="I157" s="62" t="s">
        <v>128</v>
      </c>
      <c r="J157" s="62" t="s">
        <v>129</v>
      </c>
      <c r="K157" s="61" t="s">
        <v>25</v>
      </c>
      <c r="L157" s="63">
        <v>2015</v>
      </c>
      <c r="M157" s="61">
        <v>0</v>
      </c>
      <c r="N157" s="63">
        <v>2019</v>
      </c>
      <c r="O157" s="89">
        <v>47</v>
      </c>
      <c r="P157" s="66" t="s">
        <v>222</v>
      </c>
      <c r="Q157" s="67" t="s">
        <v>134</v>
      </c>
      <c r="R157" s="68">
        <v>0</v>
      </c>
      <c r="S157" s="68">
        <v>0.47</v>
      </c>
      <c r="T157" s="61"/>
      <c r="U157" s="61"/>
      <c r="V157" s="62" t="str">
        <f t="shared" si="12"/>
        <v>Percentual do volume de recursos investidos por manifestação esportiva (%)</v>
      </c>
    </row>
    <row r="158" spans="1:22" ht="38.25" x14ac:dyDescent="0.25">
      <c r="A158" s="61">
        <v>23001</v>
      </c>
      <c r="B158" s="61" t="s">
        <v>124</v>
      </c>
      <c r="C158" s="62" t="s">
        <v>367</v>
      </c>
      <c r="D158" s="62" t="s">
        <v>497</v>
      </c>
      <c r="E158" s="61">
        <v>650</v>
      </c>
      <c r="F158" s="62" t="s">
        <v>125</v>
      </c>
      <c r="G158" s="62" t="s">
        <v>170</v>
      </c>
      <c r="H158" s="73" t="s">
        <v>393</v>
      </c>
      <c r="I158" s="62" t="s">
        <v>130</v>
      </c>
      <c r="J158" s="62"/>
      <c r="K158" s="61" t="s">
        <v>25</v>
      </c>
      <c r="L158" s="63">
        <v>2016</v>
      </c>
      <c r="M158" s="61">
        <v>0</v>
      </c>
      <c r="N158" s="63">
        <v>2019</v>
      </c>
      <c r="O158" s="89">
        <v>6</v>
      </c>
      <c r="P158" s="66" t="s">
        <v>222</v>
      </c>
      <c r="Q158" s="67" t="s">
        <v>135</v>
      </c>
      <c r="R158" s="68">
        <v>0</v>
      </c>
      <c r="S158" s="68">
        <v>0.06</v>
      </c>
      <c r="T158" s="61"/>
      <c r="U158" s="61"/>
      <c r="V158" s="62" t="str">
        <f t="shared" si="12"/>
        <v>Taxa de crescimento de participação de atletas (%)</v>
      </c>
    </row>
    <row r="159" spans="1:22" ht="38.25" x14ac:dyDescent="0.25">
      <c r="A159" s="61">
        <v>23001</v>
      </c>
      <c r="B159" s="61" t="s">
        <v>124</v>
      </c>
      <c r="C159" s="62" t="s">
        <v>367</v>
      </c>
      <c r="D159" s="62" t="s">
        <v>497</v>
      </c>
      <c r="E159" s="61">
        <v>650</v>
      </c>
      <c r="F159" s="62" t="s">
        <v>125</v>
      </c>
      <c r="G159" s="62" t="s">
        <v>170</v>
      </c>
      <c r="H159" s="73" t="s">
        <v>393</v>
      </c>
      <c r="I159" s="62" t="s">
        <v>403</v>
      </c>
      <c r="J159" s="62" t="s">
        <v>133</v>
      </c>
      <c r="K159" s="61" t="s">
        <v>34</v>
      </c>
      <c r="L159" s="63">
        <v>2016</v>
      </c>
      <c r="M159" s="61">
        <v>77.12</v>
      </c>
      <c r="N159" s="63">
        <v>2019</v>
      </c>
      <c r="O159" s="61">
        <v>88.23</v>
      </c>
      <c r="P159" s="66" t="s">
        <v>222</v>
      </c>
      <c r="Q159" s="67" t="s">
        <v>135</v>
      </c>
      <c r="R159" s="68">
        <f t="shared" ref="R159:R166" si="15">M159/O159</f>
        <v>0.87407911141335148</v>
      </c>
      <c r="S159" s="68">
        <f t="shared" ref="S159:S166" si="16">(O159-M159)/M159</f>
        <v>0.14406120331950206</v>
      </c>
      <c r="T159" s="61"/>
      <c r="U159" s="61"/>
      <c r="V159" s="62" t="str">
        <f t="shared" si="12"/>
        <v>Valor per capita gasto por atleta  (R$)</v>
      </c>
    </row>
    <row r="160" spans="1:22" ht="38.25" x14ac:dyDescent="0.25">
      <c r="A160" s="61">
        <v>23001</v>
      </c>
      <c r="B160" s="61" t="s">
        <v>124</v>
      </c>
      <c r="C160" s="62" t="s">
        <v>367</v>
      </c>
      <c r="D160" s="62" t="s">
        <v>497</v>
      </c>
      <c r="E160" s="61">
        <v>650</v>
      </c>
      <c r="F160" s="62" t="s">
        <v>125</v>
      </c>
      <c r="G160" s="62" t="s">
        <v>170</v>
      </c>
      <c r="H160" s="73" t="s">
        <v>393</v>
      </c>
      <c r="I160" s="62" t="s">
        <v>126</v>
      </c>
      <c r="J160" s="62"/>
      <c r="K160" s="62" t="s">
        <v>20</v>
      </c>
      <c r="L160" s="63">
        <v>2016</v>
      </c>
      <c r="M160" s="76">
        <v>52</v>
      </c>
      <c r="N160" s="63">
        <v>2019</v>
      </c>
      <c r="O160" s="76">
        <v>75</v>
      </c>
      <c r="P160" s="66" t="s">
        <v>222</v>
      </c>
      <c r="Q160" s="67" t="s">
        <v>131</v>
      </c>
      <c r="R160" s="68">
        <f t="shared" si="15"/>
        <v>0.69333333333333336</v>
      </c>
      <c r="S160" s="68">
        <f t="shared" si="16"/>
        <v>0.44230769230769229</v>
      </c>
      <c r="T160" s="61"/>
      <c r="U160" s="61"/>
      <c r="V160" s="62" t="str">
        <f t="shared" si="12"/>
        <v>Conselhos Municipais de Esporte (unidade)</v>
      </c>
    </row>
    <row r="161" spans="1:22" s="98" customFormat="1" ht="38.25" x14ac:dyDescent="0.25">
      <c r="A161" s="61">
        <v>23001</v>
      </c>
      <c r="B161" s="61" t="s">
        <v>124</v>
      </c>
      <c r="C161" s="62" t="s">
        <v>367</v>
      </c>
      <c r="D161" s="62" t="s">
        <v>497</v>
      </c>
      <c r="E161" s="61">
        <v>650</v>
      </c>
      <c r="F161" s="62" t="s">
        <v>125</v>
      </c>
      <c r="G161" s="62" t="s">
        <v>170</v>
      </c>
      <c r="H161" s="73" t="s">
        <v>393</v>
      </c>
      <c r="I161" s="62" t="s">
        <v>127</v>
      </c>
      <c r="J161" s="62"/>
      <c r="K161" s="62" t="s">
        <v>20</v>
      </c>
      <c r="L161" s="63">
        <v>2016</v>
      </c>
      <c r="M161" s="76">
        <v>19</v>
      </c>
      <c r="N161" s="63">
        <v>2019</v>
      </c>
      <c r="O161" s="76">
        <v>24</v>
      </c>
      <c r="P161" s="66" t="s">
        <v>222</v>
      </c>
      <c r="Q161" s="67" t="s">
        <v>131</v>
      </c>
      <c r="R161" s="68">
        <f t="shared" si="15"/>
        <v>0.79166666666666663</v>
      </c>
      <c r="S161" s="68">
        <f t="shared" si="16"/>
        <v>0.26315789473684209</v>
      </c>
      <c r="T161" s="61"/>
      <c r="U161" s="61"/>
      <c r="V161" s="62" t="str">
        <f t="shared" si="12"/>
        <v>Fundos Municipais de Esporte (unidade)</v>
      </c>
    </row>
    <row r="162" spans="1:22" s="98" customFormat="1" ht="38.25" x14ac:dyDescent="0.25">
      <c r="A162" s="61">
        <v>23001</v>
      </c>
      <c r="B162" s="61" t="s">
        <v>124</v>
      </c>
      <c r="C162" s="62" t="s">
        <v>367</v>
      </c>
      <c r="D162" s="62" t="s">
        <v>497</v>
      </c>
      <c r="E162" s="61">
        <v>650</v>
      </c>
      <c r="F162" s="62" t="s">
        <v>125</v>
      </c>
      <c r="G162" s="62" t="s">
        <v>170</v>
      </c>
      <c r="H162" s="73" t="s">
        <v>393</v>
      </c>
      <c r="I162" s="62" t="s">
        <v>402</v>
      </c>
      <c r="J162" s="62"/>
      <c r="K162" s="62" t="s">
        <v>20</v>
      </c>
      <c r="L162" s="63">
        <v>2016</v>
      </c>
      <c r="M162" s="76">
        <v>987</v>
      </c>
      <c r="N162" s="63">
        <v>2019</v>
      </c>
      <c r="O162" s="76">
        <v>1086</v>
      </c>
      <c r="P162" s="66" t="s">
        <v>222</v>
      </c>
      <c r="Q162" s="67" t="s">
        <v>135</v>
      </c>
      <c r="R162" s="68">
        <f t="shared" si="15"/>
        <v>0.90883977900552482</v>
      </c>
      <c r="S162" s="68">
        <f t="shared" si="16"/>
        <v>0.10030395136778116</v>
      </c>
      <c r="T162" s="61"/>
      <c r="U162" s="61"/>
      <c r="V162" s="62" t="str">
        <f t="shared" si="12"/>
        <v>Instituições educacionais participantes nas competições do esporte escolar (unidade)</v>
      </c>
    </row>
    <row r="163" spans="1:22" s="98" customFormat="1" ht="25.5" x14ac:dyDescent="0.25">
      <c r="A163" s="61">
        <v>23001</v>
      </c>
      <c r="B163" s="61" t="s">
        <v>124</v>
      </c>
      <c r="C163" s="62" t="s">
        <v>367</v>
      </c>
      <c r="D163" s="62" t="s">
        <v>497</v>
      </c>
      <c r="E163" s="61">
        <v>660</v>
      </c>
      <c r="F163" s="62" t="s">
        <v>603</v>
      </c>
      <c r="G163" s="62" t="s">
        <v>604</v>
      </c>
      <c r="H163" s="73" t="s">
        <v>136</v>
      </c>
      <c r="I163" s="62" t="s">
        <v>409</v>
      </c>
      <c r="J163" s="62"/>
      <c r="K163" s="61" t="s">
        <v>25</v>
      </c>
      <c r="L163" s="63">
        <v>2016</v>
      </c>
      <c r="M163" s="89">
        <v>40</v>
      </c>
      <c r="N163" s="63">
        <v>2019</v>
      </c>
      <c r="O163" s="89">
        <v>47</v>
      </c>
      <c r="P163" s="66" t="s">
        <v>222</v>
      </c>
      <c r="Q163" s="67" t="s">
        <v>139</v>
      </c>
      <c r="R163" s="68">
        <f t="shared" si="15"/>
        <v>0.85106382978723405</v>
      </c>
      <c r="S163" s="68">
        <f t="shared" si="16"/>
        <v>0.17499999999999999</v>
      </c>
      <c r="T163" s="61"/>
      <c r="U163" s="61"/>
      <c r="V163" s="62" t="str">
        <f t="shared" si="12"/>
        <v>Percentual de municípios com Conselhos Municipais de Política Cultural ativos (%)</v>
      </c>
    </row>
    <row r="164" spans="1:22" s="98" customFormat="1" ht="25.5" x14ac:dyDescent="0.25">
      <c r="A164" s="61">
        <v>23001</v>
      </c>
      <c r="B164" s="61" t="s">
        <v>124</v>
      </c>
      <c r="C164" s="62" t="s">
        <v>367</v>
      </c>
      <c r="D164" s="62" t="s">
        <v>497</v>
      </c>
      <c r="E164" s="61">
        <v>660</v>
      </c>
      <c r="F164" s="62" t="s">
        <v>603</v>
      </c>
      <c r="G164" s="62" t="s">
        <v>604</v>
      </c>
      <c r="H164" s="73" t="s">
        <v>136</v>
      </c>
      <c r="I164" s="62" t="s">
        <v>408</v>
      </c>
      <c r="J164" s="62"/>
      <c r="K164" s="61" t="s">
        <v>25</v>
      </c>
      <c r="L164" s="63">
        <v>2016</v>
      </c>
      <c r="M164" s="89">
        <v>21</v>
      </c>
      <c r="N164" s="63">
        <v>2019</v>
      </c>
      <c r="O164" s="89">
        <v>28</v>
      </c>
      <c r="P164" s="66" t="s">
        <v>222</v>
      </c>
      <c r="Q164" s="67" t="s">
        <v>139</v>
      </c>
      <c r="R164" s="68">
        <f t="shared" si="15"/>
        <v>0.75</v>
      </c>
      <c r="S164" s="68">
        <f t="shared" si="16"/>
        <v>0.33333333333333331</v>
      </c>
      <c r="T164" s="61"/>
      <c r="U164" s="61"/>
      <c r="V164" s="62" t="str">
        <f t="shared" si="12"/>
        <v>Percentual de municípios com Fundo Municipal de Cultura (%)</v>
      </c>
    </row>
    <row r="165" spans="1:22" s="98" customFormat="1" ht="25.5" x14ac:dyDescent="0.25">
      <c r="A165" s="61">
        <v>23001</v>
      </c>
      <c r="B165" s="61" t="s">
        <v>124</v>
      </c>
      <c r="C165" s="62" t="s">
        <v>367</v>
      </c>
      <c r="D165" s="62" t="s">
        <v>497</v>
      </c>
      <c r="E165" s="61">
        <v>660</v>
      </c>
      <c r="F165" s="62" t="s">
        <v>603</v>
      </c>
      <c r="G165" s="62" t="s">
        <v>604</v>
      </c>
      <c r="H165" s="73" t="s">
        <v>136</v>
      </c>
      <c r="I165" s="62" t="s">
        <v>410</v>
      </c>
      <c r="J165" s="62"/>
      <c r="K165" s="61" t="s">
        <v>25</v>
      </c>
      <c r="L165" s="63">
        <v>2016</v>
      </c>
      <c r="M165" s="89">
        <v>26</v>
      </c>
      <c r="N165" s="63">
        <v>2019</v>
      </c>
      <c r="O165" s="89">
        <v>29</v>
      </c>
      <c r="P165" s="66" t="s">
        <v>222</v>
      </c>
      <c r="Q165" s="67" t="s">
        <v>139</v>
      </c>
      <c r="R165" s="68">
        <f t="shared" si="15"/>
        <v>0.89655172413793105</v>
      </c>
      <c r="S165" s="68">
        <f t="shared" si="16"/>
        <v>0.11538461538461539</v>
      </c>
      <c r="T165" s="61"/>
      <c r="U165" s="61"/>
      <c r="V165" s="62" t="str">
        <f t="shared" si="12"/>
        <v>Percentual de municípios com Plano Municipal de Cultura (%)</v>
      </c>
    </row>
    <row r="166" spans="1:22" s="98" customFormat="1" ht="25.5" x14ac:dyDescent="0.25">
      <c r="A166" s="61">
        <v>23001</v>
      </c>
      <c r="B166" s="61" t="s">
        <v>124</v>
      </c>
      <c r="C166" s="62" t="s">
        <v>367</v>
      </c>
      <c r="D166" s="62" t="s">
        <v>497</v>
      </c>
      <c r="E166" s="61">
        <v>660</v>
      </c>
      <c r="F166" s="62" t="s">
        <v>603</v>
      </c>
      <c r="G166" s="62" t="s">
        <v>604</v>
      </c>
      <c r="H166" s="73" t="s">
        <v>136</v>
      </c>
      <c r="I166" s="62" t="s">
        <v>411</v>
      </c>
      <c r="J166" s="62"/>
      <c r="K166" s="61" t="s">
        <v>25</v>
      </c>
      <c r="L166" s="63">
        <v>2016</v>
      </c>
      <c r="M166" s="89">
        <v>27</v>
      </c>
      <c r="N166" s="63">
        <v>2019</v>
      </c>
      <c r="O166" s="89">
        <v>34</v>
      </c>
      <c r="P166" s="66" t="s">
        <v>222</v>
      </c>
      <c r="Q166" s="67" t="s">
        <v>139</v>
      </c>
      <c r="R166" s="68">
        <f t="shared" si="15"/>
        <v>0.79411764705882348</v>
      </c>
      <c r="S166" s="68">
        <f t="shared" si="16"/>
        <v>0.25925925925925924</v>
      </c>
      <c r="T166" s="61"/>
      <c r="U166" s="61"/>
      <c r="V166" s="62" t="str">
        <f t="shared" si="12"/>
        <v>Percentual dos municípios que investiram mais de 1,4% de sua receita corrente liquida em cultura (%)</v>
      </c>
    </row>
    <row r="167" spans="1:22" ht="25.5" x14ac:dyDescent="0.25">
      <c r="A167" s="61">
        <v>16091</v>
      </c>
      <c r="B167" s="61" t="s">
        <v>61</v>
      </c>
      <c r="C167" s="62" t="s">
        <v>304</v>
      </c>
      <c r="D167" s="62" t="s">
        <v>496</v>
      </c>
      <c r="E167" s="61">
        <v>705</v>
      </c>
      <c r="F167" s="62" t="s">
        <v>151</v>
      </c>
      <c r="G167" s="62" t="s">
        <v>173</v>
      </c>
      <c r="H167" s="73" t="s">
        <v>382</v>
      </c>
      <c r="I167" s="62" t="s">
        <v>146</v>
      </c>
      <c r="J167" s="62" t="s">
        <v>147</v>
      </c>
      <c r="K167" s="62" t="s">
        <v>620</v>
      </c>
      <c r="L167" s="63">
        <v>2016</v>
      </c>
      <c r="M167" s="65">
        <v>3</v>
      </c>
      <c r="N167" s="63">
        <v>2019</v>
      </c>
      <c r="O167" s="65">
        <v>0</v>
      </c>
      <c r="P167" s="66" t="s">
        <v>176</v>
      </c>
      <c r="Q167" s="67" t="s">
        <v>61</v>
      </c>
      <c r="R167" s="68">
        <v>0</v>
      </c>
      <c r="S167" s="68"/>
      <c r="T167" s="61"/>
      <c r="U167" s="61"/>
      <c r="V167" s="62" t="str">
        <f t="shared" si="12"/>
        <v>Taxa de morte por afogamento  (Taxa)</v>
      </c>
    </row>
    <row r="168" spans="1:22" ht="38.25" x14ac:dyDescent="0.25">
      <c r="A168" s="61">
        <v>16091</v>
      </c>
      <c r="B168" s="61" t="s">
        <v>61</v>
      </c>
      <c r="C168" s="62" t="s">
        <v>304</v>
      </c>
      <c r="D168" s="62" t="s">
        <v>496</v>
      </c>
      <c r="E168" s="61">
        <v>705</v>
      </c>
      <c r="F168" s="62" t="s">
        <v>151</v>
      </c>
      <c r="G168" s="62" t="s">
        <v>173</v>
      </c>
      <c r="H168" s="73" t="s">
        <v>70</v>
      </c>
      <c r="I168" s="62" t="s">
        <v>592</v>
      </c>
      <c r="J168" s="62"/>
      <c r="K168" s="70" t="s">
        <v>20</v>
      </c>
      <c r="L168" s="63">
        <v>2016</v>
      </c>
      <c r="M168" s="65">
        <v>121800</v>
      </c>
      <c r="N168" s="63">
        <v>2019</v>
      </c>
      <c r="O168" s="65">
        <v>98000</v>
      </c>
      <c r="P168" s="66" t="s">
        <v>222</v>
      </c>
      <c r="Q168" s="67" t="s">
        <v>61</v>
      </c>
      <c r="R168" s="68">
        <f>(M168/O168)</f>
        <v>1.2428571428571429</v>
      </c>
      <c r="S168" s="68">
        <v>0.2429</v>
      </c>
      <c r="T168" s="61"/>
      <c r="U168" s="61"/>
      <c r="V168" s="62" t="str">
        <f t="shared" si="12"/>
        <v>Número de pessoas participantes voluntários nas ações de Segurança Pública (unidade)</v>
      </c>
    </row>
    <row r="169" spans="1:22" ht="38.25" x14ac:dyDescent="0.25">
      <c r="A169" s="61">
        <v>16091</v>
      </c>
      <c r="B169" s="61" t="s">
        <v>61</v>
      </c>
      <c r="C169" s="62" t="s">
        <v>304</v>
      </c>
      <c r="D169" s="62" t="s">
        <v>496</v>
      </c>
      <c r="E169" s="61">
        <v>705</v>
      </c>
      <c r="F169" s="62" t="s">
        <v>151</v>
      </c>
      <c r="G169" s="62" t="s">
        <v>173</v>
      </c>
      <c r="H169" s="73" t="s">
        <v>70</v>
      </c>
      <c r="I169" s="62" t="s">
        <v>71</v>
      </c>
      <c r="J169" s="62"/>
      <c r="K169" s="70" t="s">
        <v>20</v>
      </c>
      <c r="L169" s="63">
        <v>2016</v>
      </c>
      <c r="M169" s="65">
        <v>7</v>
      </c>
      <c r="N169" s="63">
        <v>2019</v>
      </c>
      <c r="O169" s="65">
        <v>12</v>
      </c>
      <c r="P169" s="66" t="s">
        <v>222</v>
      </c>
      <c r="Q169" s="67" t="s">
        <v>61</v>
      </c>
      <c r="R169" s="68">
        <f>(M169/O169)</f>
        <v>0.58333333333333337</v>
      </c>
      <c r="S169" s="68">
        <f>(O169-M169)/M169</f>
        <v>0.7142857142857143</v>
      </c>
      <c r="T169" s="61"/>
      <c r="U169" s="61"/>
      <c r="V169" s="62" t="str">
        <f t="shared" si="12"/>
        <v>Número de programas, projetos e ações criadas (unidade)</v>
      </c>
    </row>
    <row r="170" spans="1:22" ht="25.5" x14ac:dyDescent="0.25">
      <c r="A170" s="61">
        <v>16091</v>
      </c>
      <c r="B170" s="61" t="s">
        <v>61</v>
      </c>
      <c r="C170" s="62" t="s">
        <v>304</v>
      </c>
      <c r="D170" s="62" t="s">
        <v>496</v>
      </c>
      <c r="E170" s="61">
        <v>705</v>
      </c>
      <c r="F170" s="62" t="s">
        <v>151</v>
      </c>
      <c r="G170" s="62" t="s">
        <v>173</v>
      </c>
      <c r="H170" s="73" t="s">
        <v>381</v>
      </c>
      <c r="I170" s="62" t="s">
        <v>73</v>
      </c>
      <c r="J170" s="62"/>
      <c r="K170" s="70" t="s">
        <v>20</v>
      </c>
      <c r="L170" s="63">
        <v>2016</v>
      </c>
      <c r="M170" s="65">
        <v>42888</v>
      </c>
      <c r="N170" s="63">
        <v>2019</v>
      </c>
      <c r="O170" s="65">
        <v>43000</v>
      </c>
      <c r="P170" s="66" t="s">
        <v>222</v>
      </c>
      <c r="Q170" s="67" t="s">
        <v>61</v>
      </c>
      <c r="R170" s="68">
        <f>(M170/O170)</f>
        <v>0.99739534883720926</v>
      </c>
      <c r="S170" s="68">
        <f>(O170-M170)/M170</f>
        <v>2.6114530871106136E-3</v>
      </c>
      <c r="T170" s="61"/>
      <c r="U170" s="61"/>
      <c r="V170" s="62" t="str">
        <f t="shared" si="12"/>
        <v>Número de projetos de sistema contra incêndio de edificação analisados (unidade)</v>
      </c>
    </row>
    <row r="171" spans="1:22" ht="25.5" x14ac:dyDescent="0.25">
      <c r="A171" s="61">
        <v>16091</v>
      </c>
      <c r="B171" s="61" t="s">
        <v>61</v>
      </c>
      <c r="C171" s="62" t="s">
        <v>304</v>
      </c>
      <c r="D171" s="62" t="s">
        <v>496</v>
      </c>
      <c r="E171" s="61">
        <v>705</v>
      </c>
      <c r="F171" s="62" t="s">
        <v>151</v>
      </c>
      <c r="G171" s="62" t="s">
        <v>173</v>
      </c>
      <c r="H171" s="73" t="s">
        <v>381</v>
      </c>
      <c r="I171" s="62" t="s">
        <v>72</v>
      </c>
      <c r="J171" s="62"/>
      <c r="K171" s="70" t="s">
        <v>20</v>
      </c>
      <c r="L171" s="63">
        <v>2016</v>
      </c>
      <c r="M171" s="65">
        <v>349212</v>
      </c>
      <c r="N171" s="63">
        <v>2019</v>
      </c>
      <c r="O171" s="65">
        <v>370000</v>
      </c>
      <c r="P171" s="66" t="s">
        <v>222</v>
      </c>
      <c r="Q171" s="67" t="s">
        <v>61</v>
      </c>
      <c r="R171" s="68">
        <f>(M171/O171)</f>
        <v>0.94381621621621625</v>
      </c>
      <c r="S171" s="68">
        <f>(O171-M171)/M171</f>
        <v>5.9528309450992523E-2</v>
      </c>
      <c r="T171" s="61"/>
      <c r="U171" s="61"/>
      <c r="V171" s="62" t="str">
        <f t="shared" si="12"/>
        <v>Número de vistorias realizadas (unidade)</v>
      </c>
    </row>
    <row r="172" spans="1:22" ht="25.5" x14ac:dyDescent="0.25">
      <c r="A172" s="61">
        <v>16091</v>
      </c>
      <c r="B172" s="61" t="s">
        <v>61</v>
      </c>
      <c r="C172" s="62" t="s">
        <v>304</v>
      </c>
      <c r="D172" s="62" t="s">
        <v>496</v>
      </c>
      <c r="E172" s="61">
        <v>706</v>
      </c>
      <c r="F172" s="62" t="s">
        <v>150</v>
      </c>
      <c r="G172" s="62" t="s">
        <v>172</v>
      </c>
      <c r="H172" s="73" t="s">
        <v>383</v>
      </c>
      <c r="I172" s="62" t="s">
        <v>187</v>
      </c>
      <c r="J172" s="62"/>
      <c r="K172" s="61" t="s">
        <v>25</v>
      </c>
      <c r="L172" s="63">
        <v>2016</v>
      </c>
      <c r="M172" s="89">
        <v>60</v>
      </c>
      <c r="N172" s="63">
        <v>2019</v>
      </c>
      <c r="O172" s="89">
        <v>62</v>
      </c>
      <c r="P172" s="66" t="s">
        <v>222</v>
      </c>
      <c r="Q172" s="67" t="s">
        <v>61</v>
      </c>
      <c r="R172" s="68">
        <f>(M172/O172)</f>
        <v>0.967741935483871</v>
      </c>
      <c r="S172" s="68">
        <f>(O172-M172)/M172</f>
        <v>3.3333333333333333E-2</v>
      </c>
      <c r="T172" s="61"/>
      <c r="U172" s="61"/>
      <c r="V172" s="62" t="str">
        <f t="shared" si="12"/>
        <v>Percentual de autoria de homicídio apurado (%)</v>
      </c>
    </row>
    <row r="173" spans="1:22" ht="25.5" x14ac:dyDescent="0.25">
      <c r="A173" s="61">
        <v>16091</v>
      </c>
      <c r="B173" s="61" t="s">
        <v>61</v>
      </c>
      <c r="C173" s="62" t="s">
        <v>304</v>
      </c>
      <c r="D173" s="62" t="s">
        <v>496</v>
      </c>
      <c r="E173" s="61">
        <v>706</v>
      </c>
      <c r="F173" s="62" t="s">
        <v>150</v>
      </c>
      <c r="G173" s="62" t="s">
        <v>172</v>
      </c>
      <c r="H173" s="73" t="s">
        <v>385</v>
      </c>
      <c r="I173" s="62" t="s">
        <v>67</v>
      </c>
      <c r="J173" s="62"/>
      <c r="K173" s="62" t="s">
        <v>617</v>
      </c>
      <c r="L173" s="63">
        <v>2016</v>
      </c>
      <c r="M173" s="64">
        <v>12134.871999999999</v>
      </c>
      <c r="N173" s="63">
        <v>2019</v>
      </c>
      <c r="O173" s="65">
        <v>9200</v>
      </c>
      <c r="P173" s="66" t="s">
        <v>176</v>
      </c>
      <c r="Q173" s="67" t="s">
        <v>61</v>
      </c>
      <c r="R173" s="68">
        <f>(O173/M173)</f>
        <v>0.75814561538020342</v>
      </c>
      <c r="S173" s="68"/>
      <c r="T173" s="61"/>
      <c r="U173" s="61"/>
      <c r="V173" s="62" t="str">
        <f t="shared" si="12"/>
        <v>Quantidade de drogas apreendidas (Kg)</v>
      </c>
    </row>
    <row r="174" spans="1:22" ht="25.5" x14ac:dyDescent="0.25">
      <c r="A174" s="61">
        <v>16091</v>
      </c>
      <c r="B174" s="61" t="s">
        <v>61</v>
      </c>
      <c r="C174" s="62" t="s">
        <v>304</v>
      </c>
      <c r="D174" s="62" t="s">
        <v>496</v>
      </c>
      <c r="E174" s="61">
        <v>706</v>
      </c>
      <c r="F174" s="62" t="s">
        <v>150</v>
      </c>
      <c r="G174" s="62" t="s">
        <v>172</v>
      </c>
      <c r="H174" s="73" t="s">
        <v>388</v>
      </c>
      <c r="I174" s="62" t="s">
        <v>394</v>
      </c>
      <c r="J174" s="62" t="s">
        <v>62</v>
      </c>
      <c r="K174" s="62" t="s">
        <v>620</v>
      </c>
      <c r="L174" s="63">
        <v>2016</v>
      </c>
      <c r="M174" s="64">
        <v>12.92</v>
      </c>
      <c r="N174" s="63">
        <v>2019</v>
      </c>
      <c r="O174" s="99">
        <v>9.9</v>
      </c>
      <c r="P174" s="66" t="s">
        <v>176</v>
      </c>
      <c r="Q174" s="67" t="s">
        <v>61</v>
      </c>
      <c r="R174" s="68">
        <f>(O174/M174)</f>
        <v>0.76625386996904032</v>
      </c>
      <c r="S174" s="68"/>
      <c r="T174" s="61"/>
      <c r="U174" s="61"/>
      <c r="V174" s="62" t="str">
        <f t="shared" si="12"/>
        <v>Taxa de homicídio  (Taxa)</v>
      </c>
    </row>
    <row r="175" spans="1:22" ht="25.5" x14ac:dyDescent="0.25">
      <c r="A175" s="61">
        <v>16091</v>
      </c>
      <c r="B175" s="61" t="s">
        <v>61</v>
      </c>
      <c r="C175" s="62" t="s">
        <v>304</v>
      </c>
      <c r="D175" s="62" t="s">
        <v>496</v>
      </c>
      <c r="E175" s="61">
        <v>706</v>
      </c>
      <c r="F175" s="62" t="s">
        <v>150</v>
      </c>
      <c r="G175" s="62" t="s">
        <v>172</v>
      </c>
      <c r="H175" s="73" t="s">
        <v>389</v>
      </c>
      <c r="I175" s="62" t="s">
        <v>395</v>
      </c>
      <c r="J175" s="62" t="s">
        <v>63</v>
      </c>
      <c r="K175" s="62" t="s">
        <v>620</v>
      </c>
      <c r="L175" s="63">
        <v>2016</v>
      </c>
      <c r="M175" s="64">
        <v>0.89</v>
      </c>
      <c r="N175" s="63">
        <v>2019</v>
      </c>
      <c r="O175" s="64">
        <v>0.9</v>
      </c>
      <c r="P175" s="66" t="s">
        <v>176</v>
      </c>
      <c r="Q175" s="67" t="s">
        <v>61</v>
      </c>
      <c r="R175" s="68">
        <f>(O175/M175)</f>
        <v>1.0112359550561798</v>
      </c>
      <c r="S175" s="68"/>
      <c r="T175" s="61"/>
      <c r="U175" s="61"/>
      <c r="V175" s="62" t="str">
        <f t="shared" si="12"/>
        <v>Taxa de latrocínio  (Taxa)</v>
      </c>
    </row>
    <row r="176" spans="1:22" ht="25.5" x14ac:dyDescent="0.25">
      <c r="A176" s="61">
        <v>16091</v>
      </c>
      <c r="B176" s="61" t="s">
        <v>61</v>
      </c>
      <c r="C176" s="62" t="s">
        <v>304</v>
      </c>
      <c r="D176" s="62" t="s">
        <v>496</v>
      </c>
      <c r="E176" s="61">
        <v>706</v>
      </c>
      <c r="F176" s="62" t="s">
        <v>150</v>
      </c>
      <c r="G176" s="62" t="s">
        <v>172</v>
      </c>
      <c r="H176" s="73" t="s">
        <v>384</v>
      </c>
      <c r="I176" s="62" t="s">
        <v>66</v>
      </c>
      <c r="J176" s="62"/>
      <c r="K176" s="62" t="s">
        <v>20</v>
      </c>
      <c r="L176" s="63">
        <v>2016</v>
      </c>
      <c r="M176" s="65">
        <v>4107</v>
      </c>
      <c r="N176" s="63">
        <v>2019</v>
      </c>
      <c r="O176" s="65">
        <v>5500</v>
      </c>
      <c r="P176" s="66" t="s">
        <v>222</v>
      </c>
      <c r="Q176" s="67" t="s">
        <v>61</v>
      </c>
      <c r="R176" s="68">
        <f>(M176/O176)</f>
        <v>0.74672727272727268</v>
      </c>
      <c r="S176" s="68">
        <f>(O176-M176)/M176</f>
        <v>0.33917701485269053</v>
      </c>
      <c r="T176" s="61"/>
      <c r="U176" s="61"/>
      <c r="V176" s="62" t="str">
        <f t="shared" si="12"/>
        <v>Número de armas apreendidas (unidade)</v>
      </c>
    </row>
    <row r="177" spans="1:22" ht="25.5" x14ac:dyDescent="0.25">
      <c r="A177" s="61">
        <v>16091</v>
      </c>
      <c r="B177" s="61" t="s">
        <v>61</v>
      </c>
      <c r="C177" s="62" t="s">
        <v>304</v>
      </c>
      <c r="D177" s="62" t="s">
        <v>496</v>
      </c>
      <c r="E177" s="61">
        <v>706</v>
      </c>
      <c r="F177" s="62" t="s">
        <v>150</v>
      </c>
      <c r="G177" s="62" t="s">
        <v>172</v>
      </c>
      <c r="H177" s="73" t="s">
        <v>386</v>
      </c>
      <c r="I177" s="62" t="s">
        <v>68</v>
      </c>
      <c r="J177" s="62" t="s">
        <v>69</v>
      </c>
      <c r="K177" s="62" t="s">
        <v>20</v>
      </c>
      <c r="L177" s="63">
        <v>2016</v>
      </c>
      <c r="M177" s="65">
        <v>28618</v>
      </c>
      <c r="N177" s="63">
        <v>2019</v>
      </c>
      <c r="O177" s="65">
        <v>29100</v>
      </c>
      <c r="P177" s="66" t="s">
        <v>176</v>
      </c>
      <c r="Q177" s="67" t="s">
        <v>61</v>
      </c>
      <c r="R177" s="68">
        <f>(O177/M177)</f>
        <v>1.0168425466489621</v>
      </c>
      <c r="S177" s="68"/>
      <c r="T177" s="61"/>
      <c r="U177" s="61"/>
      <c r="V177" s="62" t="str">
        <f t="shared" si="12"/>
        <v>Número de prisões (unidade)</v>
      </c>
    </row>
    <row r="178" spans="1:22" ht="25.5" x14ac:dyDescent="0.25">
      <c r="A178" s="61">
        <v>16091</v>
      </c>
      <c r="B178" s="61" t="s">
        <v>61</v>
      </c>
      <c r="C178" s="62" t="s">
        <v>304</v>
      </c>
      <c r="D178" s="62" t="s">
        <v>496</v>
      </c>
      <c r="E178" s="61">
        <v>706</v>
      </c>
      <c r="F178" s="62" t="s">
        <v>150</v>
      </c>
      <c r="G178" s="62" t="s">
        <v>172</v>
      </c>
      <c r="H178" s="73" t="s">
        <v>387</v>
      </c>
      <c r="I178" s="62" t="s">
        <v>65</v>
      </c>
      <c r="J178" s="62"/>
      <c r="K178" s="62" t="s">
        <v>20</v>
      </c>
      <c r="L178" s="63">
        <v>2016</v>
      </c>
      <c r="M178" s="65">
        <v>110279</v>
      </c>
      <c r="N178" s="63">
        <v>2019</v>
      </c>
      <c r="O178" s="65">
        <v>90000</v>
      </c>
      <c r="P178" s="66" t="s">
        <v>176</v>
      </c>
      <c r="Q178" s="67" t="s">
        <v>61</v>
      </c>
      <c r="R178" s="68">
        <f>(O178/M178)</f>
        <v>0.81611186173251482</v>
      </c>
      <c r="S178" s="68"/>
      <c r="T178" s="61"/>
      <c r="U178" s="61"/>
      <c r="V178" s="62" t="str">
        <f t="shared" si="12"/>
        <v>Número de furtos (unidade)</v>
      </c>
    </row>
    <row r="179" spans="1:22" ht="25.5" x14ac:dyDescent="0.25">
      <c r="A179" s="61">
        <v>16091</v>
      </c>
      <c r="B179" s="61" t="s">
        <v>61</v>
      </c>
      <c r="C179" s="62" t="s">
        <v>304</v>
      </c>
      <c r="D179" s="62" t="s">
        <v>496</v>
      </c>
      <c r="E179" s="61">
        <v>706</v>
      </c>
      <c r="F179" s="62" t="s">
        <v>150</v>
      </c>
      <c r="G179" s="62" t="s">
        <v>172</v>
      </c>
      <c r="H179" s="73" t="s">
        <v>390</v>
      </c>
      <c r="I179" s="62" t="s">
        <v>64</v>
      </c>
      <c r="J179" s="62"/>
      <c r="K179" s="62" t="s">
        <v>20</v>
      </c>
      <c r="L179" s="63">
        <v>2016</v>
      </c>
      <c r="M179" s="65">
        <v>19304</v>
      </c>
      <c r="N179" s="63">
        <v>2019</v>
      </c>
      <c r="O179" s="65">
        <v>16000</v>
      </c>
      <c r="P179" s="66" t="s">
        <v>176</v>
      </c>
      <c r="Q179" s="67" t="s">
        <v>61</v>
      </c>
      <c r="R179" s="68">
        <f>O179/M179</f>
        <v>0.82884376295068385</v>
      </c>
      <c r="S179" s="68"/>
      <c r="T179" s="61"/>
      <c r="U179" s="61"/>
      <c r="V179" s="62" t="str">
        <f t="shared" si="12"/>
        <v>Número de roubos (unidade)</v>
      </c>
    </row>
    <row r="180" spans="1:22" ht="25.5" x14ac:dyDescent="0.25">
      <c r="A180" s="61">
        <v>16091</v>
      </c>
      <c r="B180" s="61" t="s">
        <v>61</v>
      </c>
      <c r="C180" s="62" t="s">
        <v>304</v>
      </c>
      <c r="D180" s="62" t="s">
        <v>496</v>
      </c>
      <c r="E180" s="61">
        <v>707</v>
      </c>
      <c r="F180" s="62" t="s">
        <v>152</v>
      </c>
      <c r="G180" s="62" t="s">
        <v>174</v>
      </c>
      <c r="H180" s="73" t="s">
        <v>391</v>
      </c>
      <c r="I180" s="62" t="s">
        <v>186</v>
      </c>
      <c r="J180" s="62"/>
      <c r="K180" s="61" t="s">
        <v>25</v>
      </c>
      <c r="L180" s="63">
        <v>2016</v>
      </c>
      <c r="M180" s="89">
        <v>1</v>
      </c>
      <c r="N180" s="100">
        <v>2019</v>
      </c>
      <c r="O180" s="89">
        <v>10</v>
      </c>
      <c r="P180" s="66" t="s">
        <v>222</v>
      </c>
      <c r="Q180" s="67" t="s">
        <v>61</v>
      </c>
      <c r="R180" s="68">
        <f t="shared" ref="R180:R188" si="17">M180/O180</f>
        <v>0.1</v>
      </c>
      <c r="S180" s="68">
        <f t="shared" ref="S180:S188" si="18">(O180-M180)/M180</f>
        <v>9</v>
      </c>
      <c r="T180" s="61"/>
      <c r="U180" s="61"/>
      <c r="V180" s="62" t="str">
        <f t="shared" si="12"/>
        <v>Percentual de investimento (despesa de capital) (%)</v>
      </c>
    </row>
    <row r="181" spans="1:22" ht="25.5" x14ac:dyDescent="0.25">
      <c r="A181" s="61">
        <v>16091</v>
      </c>
      <c r="B181" s="61" t="s">
        <v>61</v>
      </c>
      <c r="C181" s="62" t="s">
        <v>304</v>
      </c>
      <c r="D181" s="62" t="s">
        <v>496</v>
      </c>
      <c r="E181" s="61">
        <v>708</v>
      </c>
      <c r="F181" s="62" t="s">
        <v>153</v>
      </c>
      <c r="G181" s="62" t="s">
        <v>175</v>
      </c>
      <c r="H181" s="73" t="s">
        <v>392</v>
      </c>
      <c r="I181" s="62" t="s">
        <v>183</v>
      </c>
      <c r="J181" s="62" t="s">
        <v>78</v>
      </c>
      <c r="K181" s="62" t="s">
        <v>620</v>
      </c>
      <c r="L181" s="63">
        <v>2016</v>
      </c>
      <c r="M181" s="64">
        <v>35.53</v>
      </c>
      <c r="N181" s="63">
        <v>2019</v>
      </c>
      <c r="O181" s="65">
        <v>41</v>
      </c>
      <c r="P181" s="66" t="s">
        <v>222</v>
      </c>
      <c r="Q181" s="67" t="s">
        <v>61</v>
      </c>
      <c r="R181" s="68">
        <f t="shared" si="17"/>
        <v>0.86658536585365853</v>
      </c>
      <c r="S181" s="68">
        <f t="shared" si="18"/>
        <v>0.1539544047283985</v>
      </c>
      <c r="T181" s="61"/>
      <c r="U181" s="61"/>
      <c r="V181" s="62" t="str">
        <f t="shared" si="12"/>
        <v>Número de bombeiros militares existentes/100 mil habitantes (Taxa)</v>
      </c>
    </row>
    <row r="182" spans="1:22" ht="25.5" x14ac:dyDescent="0.25">
      <c r="A182" s="61">
        <v>16091</v>
      </c>
      <c r="B182" s="61" t="s">
        <v>61</v>
      </c>
      <c r="C182" s="62" t="s">
        <v>304</v>
      </c>
      <c r="D182" s="62" t="s">
        <v>496</v>
      </c>
      <c r="E182" s="61">
        <v>708</v>
      </c>
      <c r="F182" s="62" t="s">
        <v>153</v>
      </c>
      <c r="G182" s="62" t="s">
        <v>175</v>
      </c>
      <c r="H182" s="73" t="s">
        <v>392</v>
      </c>
      <c r="I182" s="62" t="s">
        <v>184</v>
      </c>
      <c r="J182" s="62" t="s">
        <v>77</v>
      </c>
      <c r="K182" s="62" t="s">
        <v>620</v>
      </c>
      <c r="L182" s="63">
        <v>2016</v>
      </c>
      <c r="M182" s="64">
        <v>48.01</v>
      </c>
      <c r="N182" s="63">
        <v>2019</v>
      </c>
      <c r="O182" s="65">
        <v>55</v>
      </c>
      <c r="P182" s="66" t="s">
        <v>222</v>
      </c>
      <c r="Q182" s="67" t="s">
        <v>61</v>
      </c>
      <c r="R182" s="68">
        <f t="shared" si="17"/>
        <v>0.87290909090909086</v>
      </c>
      <c r="S182" s="68">
        <f t="shared" si="18"/>
        <v>0.1455946677775464</v>
      </c>
      <c r="T182" s="61"/>
      <c r="U182" s="61"/>
      <c r="V182" s="62" t="str">
        <f t="shared" si="12"/>
        <v>Número de policiais civis existentes/100 mil habitantes (Taxa)</v>
      </c>
    </row>
    <row r="183" spans="1:22" ht="25.5" x14ac:dyDescent="0.25">
      <c r="A183" s="61">
        <v>16091</v>
      </c>
      <c r="B183" s="61" t="s">
        <v>61</v>
      </c>
      <c r="C183" s="62" t="s">
        <v>304</v>
      </c>
      <c r="D183" s="62" t="s">
        <v>496</v>
      </c>
      <c r="E183" s="61">
        <v>708</v>
      </c>
      <c r="F183" s="62" t="s">
        <v>153</v>
      </c>
      <c r="G183" s="62" t="s">
        <v>175</v>
      </c>
      <c r="H183" s="73" t="s">
        <v>392</v>
      </c>
      <c r="I183" s="62" t="s">
        <v>185</v>
      </c>
      <c r="J183" s="62" t="s">
        <v>76</v>
      </c>
      <c r="K183" s="62" t="s">
        <v>620</v>
      </c>
      <c r="L183" s="63">
        <v>2016</v>
      </c>
      <c r="M183" s="65">
        <v>150</v>
      </c>
      <c r="N183" s="63">
        <v>2019</v>
      </c>
      <c r="O183" s="65">
        <v>172</v>
      </c>
      <c r="P183" s="66" t="s">
        <v>222</v>
      </c>
      <c r="Q183" s="67" t="s">
        <v>61</v>
      </c>
      <c r="R183" s="68">
        <f t="shared" si="17"/>
        <v>0.87209302325581395</v>
      </c>
      <c r="S183" s="68">
        <f t="shared" si="18"/>
        <v>0.14666666666666667</v>
      </c>
      <c r="T183" s="61"/>
      <c r="U183" s="61"/>
      <c r="V183" s="62" t="str">
        <f t="shared" si="12"/>
        <v>Número de policiais militares existentes/100 mil habitantes (Taxa)</v>
      </c>
    </row>
    <row r="184" spans="1:22" ht="25.5" x14ac:dyDescent="0.25">
      <c r="A184" s="61">
        <v>16091</v>
      </c>
      <c r="B184" s="61" t="s">
        <v>61</v>
      </c>
      <c r="C184" s="62" t="s">
        <v>304</v>
      </c>
      <c r="D184" s="62" t="s">
        <v>496</v>
      </c>
      <c r="E184" s="61">
        <v>708</v>
      </c>
      <c r="F184" s="62" t="s">
        <v>153</v>
      </c>
      <c r="G184" s="62" t="s">
        <v>175</v>
      </c>
      <c r="H184" s="73" t="s">
        <v>392</v>
      </c>
      <c r="I184" s="62" t="s">
        <v>182</v>
      </c>
      <c r="J184" s="62" t="s">
        <v>79</v>
      </c>
      <c r="K184" s="62" t="s">
        <v>620</v>
      </c>
      <c r="L184" s="63">
        <v>2016</v>
      </c>
      <c r="M184" s="64">
        <v>8.26</v>
      </c>
      <c r="N184" s="63">
        <v>2019</v>
      </c>
      <c r="O184" s="65">
        <v>9</v>
      </c>
      <c r="P184" s="66" t="s">
        <v>222</v>
      </c>
      <c r="Q184" s="67" t="s">
        <v>61</v>
      </c>
      <c r="R184" s="68">
        <f t="shared" si="17"/>
        <v>0.9177777777777778</v>
      </c>
      <c r="S184" s="68">
        <f t="shared" si="18"/>
        <v>8.9588377723970977E-2</v>
      </c>
      <c r="T184" s="61"/>
      <c r="U184" s="61"/>
      <c r="V184" s="62" t="str">
        <f t="shared" si="12"/>
        <v>Número de servidores do IGP existentes/100 mil habitantes (Taxa)</v>
      </c>
    </row>
    <row r="185" spans="1:22" ht="25.5" x14ac:dyDescent="0.25">
      <c r="A185" s="61">
        <v>16091</v>
      </c>
      <c r="B185" s="61" t="s">
        <v>61</v>
      </c>
      <c r="C185" s="62" t="s">
        <v>304</v>
      </c>
      <c r="D185" s="62" t="s">
        <v>496</v>
      </c>
      <c r="E185" s="61">
        <v>708</v>
      </c>
      <c r="F185" s="62" t="s">
        <v>153</v>
      </c>
      <c r="G185" s="62" t="s">
        <v>175</v>
      </c>
      <c r="H185" s="73" t="s">
        <v>80</v>
      </c>
      <c r="I185" s="62" t="s">
        <v>74</v>
      </c>
      <c r="J185" s="62" t="s">
        <v>75</v>
      </c>
      <c r="K185" s="62" t="s">
        <v>20</v>
      </c>
      <c r="L185" s="63">
        <v>2016</v>
      </c>
      <c r="M185" s="65">
        <v>5810</v>
      </c>
      <c r="N185" s="63">
        <v>2019</v>
      </c>
      <c r="O185" s="65">
        <v>6448</v>
      </c>
      <c r="P185" s="66" t="s">
        <v>222</v>
      </c>
      <c r="Q185" s="67" t="s">
        <v>61</v>
      </c>
      <c r="R185" s="68">
        <f t="shared" si="17"/>
        <v>0.90105459057071957</v>
      </c>
      <c r="S185" s="68">
        <f t="shared" si="18"/>
        <v>0.10981067125645438</v>
      </c>
      <c r="T185" s="61"/>
      <c r="U185" s="61"/>
      <c r="V185" s="62" t="str">
        <f t="shared" si="12"/>
        <v>Número de policiais submetidos a cursos (unidade)</v>
      </c>
    </row>
    <row r="186" spans="1:22" ht="38.25" x14ac:dyDescent="0.25">
      <c r="A186" s="61">
        <v>55001</v>
      </c>
      <c r="B186" s="61" t="s">
        <v>18</v>
      </c>
      <c r="C186" s="62" t="s">
        <v>362</v>
      </c>
      <c r="D186" s="62" t="s">
        <v>518</v>
      </c>
      <c r="E186" s="61">
        <v>730</v>
      </c>
      <c r="F186" s="62" t="s">
        <v>19</v>
      </c>
      <c r="G186" s="62" t="s">
        <v>359</v>
      </c>
      <c r="H186" s="62" t="s">
        <v>360</v>
      </c>
      <c r="I186" s="61" t="s">
        <v>490</v>
      </c>
      <c r="J186" s="62" t="s">
        <v>361</v>
      </c>
      <c r="K186" s="62" t="s">
        <v>25</v>
      </c>
      <c r="L186" s="63">
        <v>2015</v>
      </c>
      <c r="M186" s="79">
        <v>77</v>
      </c>
      <c r="N186" s="63">
        <v>2019</v>
      </c>
      <c r="O186" s="79">
        <v>100</v>
      </c>
      <c r="P186" s="66" t="s">
        <v>222</v>
      </c>
      <c r="Q186" s="67" t="s">
        <v>18</v>
      </c>
      <c r="R186" s="68">
        <f t="shared" si="17"/>
        <v>0.77</v>
      </c>
      <c r="S186" s="68">
        <f t="shared" si="18"/>
        <v>0.29870129870129869</v>
      </c>
      <c r="T186" s="61"/>
      <c r="U186" s="61"/>
      <c r="V186" s="62" t="str">
        <f t="shared" si="12"/>
        <v>Área coberta (%)</v>
      </c>
    </row>
    <row r="187" spans="1:22" ht="38.25" x14ac:dyDescent="0.25">
      <c r="A187" s="61">
        <v>55001</v>
      </c>
      <c r="B187" s="61" t="s">
        <v>18</v>
      </c>
      <c r="C187" s="62" t="s">
        <v>362</v>
      </c>
      <c r="D187" s="62" t="s">
        <v>518</v>
      </c>
      <c r="E187" s="61">
        <v>730</v>
      </c>
      <c r="F187" s="62" t="s">
        <v>19</v>
      </c>
      <c r="G187" s="62" t="s">
        <v>359</v>
      </c>
      <c r="H187" s="62" t="s">
        <v>360</v>
      </c>
      <c r="I187" s="72" t="s">
        <v>552</v>
      </c>
      <c r="J187" s="62"/>
      <c r="K187" s="62" t="s">
        <v>20</v>
      </c>
      <c r="L187" s="63">
        <v>2015</v>
      </c>
      <c r="M187" s="76">
        <v>427</v>
      </c>
      <c r="N187" s="63">
        <v>2016</v>
      </c>
      <c r="O187" s="76">
        <v>895</v>
      </c>
      <c r="P187" s="66" t="s">
        <v>222</v>
      </c>
      <c r="Q187" s="67" t="s">
        <v>18</v>
      </c>
      <c r="R187" s="68">
        <f t="shared" si="17"/>
        <v>0.4770949720670391</v>
      </c>
      <c r="S187" s="68">
        <f t="shared" si="18"/>
        <v>1.0960187353629978</v>
      </c>
      <c r="T187" s="61"/>
      <c r="U187" s="61"/>
      <c r="V187" s="62" t="str">
        <f t="shared" si="12"/>
        <v>Número de estações/100km2 (unidade)</v>
      </c>
    </row>
    <row r="188" spans="1:22" ht="25.5" x14ac:dyDescent="0.25">
      <c r="A188" s="61">
        <v>55001</v>
      </c>
      <c r="B188" s="61" t="s">
        <v>18</v>
      </c>
      <c r="C188" s="62" t="s">
        <v>362</v>
      </c>
      <c r="D188" s="62" t="s">
        <v>518</v>
      </c>
      <c r="E188" s="62">
        <v>731</v>
      </c>
      <c r="F188" s="62" t="s">
        <v>22</v>
      </c>
      <c r="G188" s="62" t="s">
        <v>364</v>
      </c>
      <c r="H188" s="62" t="s">
        <v>23</v>
      </c>
      <c r="I188" s="101" t="s">
        <v>554</v>
      </c>
      <c r="J188" s="92" t="s">
        <v>554</v>
      </c>
      <c r="K188" s="62" t="s">
        <v>25</v>
      </c>
      <c r="L188" s="63">
        <v>2015</v>
      </c>
      <c r="M188" s="79">
        <v>36</v>
      </c>
      <c r="N188" s="63">
        <v>2019</v>
      </c>
      <c r="O188" s="79">
        <v>100</v>
      </c>
      <c r="P188" s="66" t="s">
        <v>222</v>
      </c>
      <c r="Q188" s="67" t="s">
        <v>18</v>
      </c>
      <c r="R188" s="68">
        <f t="shared" si="17"/>
        <v>0.36</v>
      </c>
      <c r="S188" s="68">
        <f t="shared" si="18"/>
        <v>1.7777777777777777</v>
      </c>
      <c r="T188" s="61"/>
      <c r="U188" s="61"/>
      <c r="V188" s="62" t="str">
        <f t="shared" si="12"/>
        <v>Número de municípios com áreas de risco mapeadas/295 (%)</v>
      </c>
    </row>
    <row r="189" spans="1:22" ht="25.5" x14ac:dyDescent="0.25">
      <c r="A189" s="61">
        <v>55001</v>
      </c>
      <c r="B189" s="61" t="s">
        <v>18</v>
      </c>
      <c r="C189" s="62" t="s">
        <v>362</v>
      </c>
      <c r="D189" s="62" t="s">
        <v>518</v>
      </c>
      <c r="E189" s="61">
        <v>731</v>
      </c>
      <c r="F189" s="62" t="s">
        <v>22</v>
      </c>
      <c r="G189" s="62" t="s">
        <v>364</v>
      </c>
      <c r="H189" s="62" t="s">
        <v>23</v>
      </c>
      <c r="I189" s="61" t="s">
        <v>555</v>
      </c>
      <c r="J189" s="62" t="s">
        <v>555</v>
      </c>
      <c r="K189" s="62" t="s">
        <v>25</v>
      </c>
      <c r="L189" s="63">
        <v>2015</v>
      </c>
      <c r="M189" s="79">
        <v>0</v>
      </c>
      <c r="N189" s="63">
        <v>2019</v>
      </c>
      <c r="O189" s="79">
        <v>100</v>
      </c>
      <c r="P189" s="66" t="s">
        <v>222</v>
      </c>
      <c r="Q189" s="67" t="s">
        <v>18</v>
      </c>
      <c r="R189" s="68">
        <v>0</v>
      </c>
      <c r="S189" s="68">
        <v>1</v>
      </c>
      <c r="T189" s="61"/>
      <c r="U189" s="61"/>
      <c r="V189" s="62" t="str">
        <f t="shared" si="12"/>
        <v>Número de municípios com plano preventivo/295 (%)</v>
      </c>
    </row>
    <row r="190" spans="1:22" ht="63.75" x14ac:dyDescent="0.25">
      <c r="A190" s="61">
        <v>55001</v>
      </c>
      <c r="B190" s="61" t="s">
        <v>18</v>
      </c>
      <c r="C190" s="62" t="s">
        <v>362</v>
      </c>
      <c r="D190" s="62" t="s">
        <v>518</v>
      </c>
      <c r="E190" s="62">
        <v>731</v>
      </c>
      <c r="F190" s="62" t="s">
        <v>22</v>
      </c>
      <c r="G190" s="62" t="s">
        <v>364</v>
      </c>
      <c r="H190" s="62" t="s">
        <v>24</v>
      </c>
      <c r="I190" s="61" t="s">
        <v>553</v>
      </c>
      <c r="J190" s="62" t="s">
        <v>553</v>
      </c>
      <c r="K190" s="62" t="s">
        <v>25</v>
      </c>
      <c r="L190" s="63">
        <v>2016</v>
      </c>
      <c r="M190" s="79">
        <v>0</v>
      </c>
      <c r="N190" s="63">
        <v>2019</v>
      </c>
      <c r="O190" s="79">
        <v>100</v>
      </c>
      <c r="P190" s="66" t="s">
        <v>222</v>
      </c>
      <c r="Q190" s="67" t="s">
        <v>18</v>
      </c>
      <c r="R190" s="68">
        <v>0</v>
      </c>
      <c r="S190" s="68">
        <v>1</v>
      </c>
      <c r="T190" s="61"/>
      <c r="U190" s="61"/>
      <c r="V190" s="62" t="str">
        <f t="shared" si="12"/>
        <v>Número de famílias atendidas/número de solicitações (%)</v>
      </c>
    </row>
    <row r="191" spans="1:22" ht="38.25" x14ac:dyDescent="0.25">
      <c r="A191" s="61">
        <v>54096</v>
      </c>
      <c r="B191" s="61" t="s">
        <v>39</v>
      </c>
      <c r="C191" s="62" t="s">
        <v>305</v>
      </c>
      <c r="D191" s="62" t="s">
        <v>517</v>
      </c>
      <c r="E191" s="61">
        <v>740</v>
      </c>
      <c r="F191" s="62" t="s">
        <v>40</v>
      </c>
      <c r="G191" s="62" t="s">
        <v>168</v>
      </c>
      <c r="H191" s="73" t="s">
        <v>41</v>
      </c>
      <c r="I191" s="62" t="s">
        <v>42</v>
      </c>
      <c r="J191" s="62"/>
      <c r="K191" s="61" t="s">
        <v>25</v>
      </c>
      <c r="L191" s="63">
        <v>2016</v>
      </c>
      <c r="M191" s="89">
        <v>80</v>
      </c>
      <c r="N191" s="63">
        <v>2019</v>
      </c>
      <c r="O191" s="90">
        <v>70</v>
      </c>
      <c r="P191" s="66" t="s">
        <v>222</v>
      </c>
      <c r="Q191" s="67" t="s">
        <v>39</v>
      </c>
      <c r="R191" s="68">
        <f>M191/O191</f>
        <v>1.1428571428571428</v>
      </c>
      <c r="S191" s="68">
        <v>0.14280000000000001</v>
      </c>
      <c r="T191" s="61"/>
      <c r="U191" s="61"/>
      <c r="V191" s="62" t="str">
        <f t="shared" si="12"/>
        <v>Taxa de reincidência (%)</v>
      </c>
    </row>
    <row r="192" spans="1:22" ht="25.5" x14ac:dyDescent="0.25">
      <c r="A192" s="61">
        <v>15001</v>
      </c>
      <c r="B192" s="61" t="s">
        <v>237</v>
      </c>
      <c r="C192" s="62" t="s">
        <v>309</v>
      </c>
      <c r="D192" s="62" t="s">
        <v>495</v>
      </c>
      <c r="E192" s="61">
        <v>745</v>
      </c>
      <c r="F192" s="62" t="s">
        <v>239</v>
      </c>
      <c r="G192" s="62" t="s">
        <v>370</v>
      </c>
      <c r="H192" s="61" t="s">
        <v>238</v>
      </c>
      <c r="I192" s="61" t="s">
        <v>241</v>
      </c>
      <c r="J192" s="62"/>
      <c r="K192" s="62" t="s">
        <v>620</v>
      </c>
      <c r="L192" s="63">
        <v>2016</v>
      </c>
      <c r="M192" s="76">
        <v>103</v>
      </c>
      <c r="N192" s="63">
        <v>2019</v>
      </c>
      <c r="O192" s="76">
        <v>130</v>
      </c>
      <c r="P192" s="66" t="s">
        <v>222</v>
      </c>
      <c r="Q192" s="67" t="s">
        <v>237</v>
      </c>
      <c r="R192" s="68">
        <f>(M192/O192)</f>
        <v>0.79230769230769227</v>
      </c>
      <c r="S192" s="68">
        <f>(O192-M192)/M192</f>
        <v>0.26213592233009708</v>
      </c>
      <c r="T192" s="61"/>
      <c r="U192" s="61"/>
      <c r="V192" s="62" t="str">
        <f t="shared" si="12"/>
        <v>Índice de atribuições (varas judiciais) abrangidas pela DPESC (Taxa)</v>
      </c>
    </row>
    <row r="193" spans="1:22" ht="25.5" x14ac:dyDescent="0.25">
      <c r="A193" s="61">
        <v>15001</v>
      </c>
      <c r="B193" s="61" t="s">
        <v>237</v>
      </c>
      <c r="C193" s="62" t="s">
        <v>309</v>
      </c>
      <c r="D193" s="62" t="s">
        <v>495</v>
      </c>
      <c r="E193" s="61">
        <v>745</v>
      </c>
      <c r="F193" s="62" t="s">
        <v>239</v>
      </c>
      <c r="G193" s="62" t="s">
        <v>370</v>
      </c>
      <c r="H193" s="61" t="s">
        <v>238</v>
      </c>
      <c r="I193" s="61" t="s">
        <v>380</v>
      </c>
      <c r="J193" s="62"/>
      <c r="K193" s="62" t="s">
        <v>620</v>
      </c>
      <c r="L193" s="63">
        <v>2016</v>
      </c>
      <c r="M193" s="76">
        <v>24</v>
      </c>
      <c r="N193" s="63">
        <v>2019</v>
      </c>
      <c r="O193" s="76">
        <v>24</v>
      </c>
      <c r="P193" s="66" t="s">
        <v>222</v>
      </c>
      <c r="Q193" s="67" t="s">
        <v>237</v>
      </c>
      <c r="R193" s="68">
        <f>(M193/O193)</f>
        <v>1</v>
      </c>
      <c r="S193" s="68">
        <f>(O193-M193)/M193</f>
        <v>0</v>
      </c>
      <c r="T193" s="61"/>
      <c r="U193" s="61"/>
      <c r="V193" s="62" t="str">
        <f t="shared" si="12"/>
        <v>Índice de comarcas beneficiadas pela DPESC (Taxa)</v>
      </c>
    </row>
    <row r="194" spans="1:22" ht="64.5" customHeight="1" x14ac:dyDescent="0.25">
      <c r="A194" s="61">
        <v>54096</v>
      </c>
      <c r="B194" s="61" t="s">
        <v>39</v>
      </c>
      <c r="C194" s="62" t="s">
        <v>305</v>
      </c>
      <c r="D194" s="62" t="s">
        <v>517</v>
      </c>
      <c r="E194" s="61">
        <v>750</v>
      </c>
      <c r="F194" s="62" t="s">
        <v>43</v>
      </c>
      <c r="G194" s="62" t="s">
        <v>169</v>
      </c>
      <c r="H194" s="73" t="s">
        <v>44</v>
      </c>
      <c r="I194" s="62" t="s">
        <v>550</v>
      </c>
      <c r="J194" s="62"/>
      <c r="K194" s="62" t="s">
        <v>20</v>
      </c>
      <c r="L194" s="63">
        <v>2016</v>
      </c>
      <c r="M194" s="76">
        <v>3500</v>
      </c>
      <c r="N194" s="63">
        <v>2019</v>
      </c>
      <c r="O194" s="65">
        <v>1500</v>
      </c>
      <c r="P194" s="66" t="s">
        <v>176</v>
      </c>
      <c r="Q194" s="67" t="s">
        <v>39</v>
      </c>
      <c r="R194" s="68">
        <f>O194/M194</f>
        <v>0.42857142857142855</v>
      </c>
      <c r="S194" s="68"/>
      <c r="T194" s="61"/>
      <c r="U194" s="61"/>
      <c r="V194" s="62" t="str">
        <f t="shared" si="12"/>
        <v>Déficit de vagas no sistema prisional (unidade)</v>
      </c>
    </row>
    <row r="195" spans="1:22" ht="60" customHeight="1" x14ac:dyDescent="0.25">
      <c r="A195" s="61">
        <v>54096</v>
      </c>
      <c r="B195" s="61" t="s">
        <v>39</v>
      </c>
      <c r="C195" s="62" t="s">
        <v>305</v>
      </c>
      <c r="D195" s="62" t="s">
        <v>517</v>
      </c>
      <c r="E195" s="61">
        <v>760</v>
      </c>
      <c r="F195" s="62" t="s">
        <v>372</v>
      </c>
      <c r="G195" s="62" t="s">
        <v>371</v>
      </c>
      <c r="H195" s="73" t="s">
        <v>373</v>
      </c>
      <c r="I195" s="62" t="s">
        <v>593</v>
      </c>
      <c r="J195" s="62"/>
      <c r="K195" s="61" t="s">
        <v>25</v>
      </c>
      <c r="L195" s="63">
        <v>2016</v>
      </c>
      <c r="M195" s="89">
        <v>38</v>
      </c>
      <c r="N195" s="63">
        <v>2019</v>
      </c>
      <c r="O195" s="90">
        <v>50</v>
      </c>
      <c r="P195" s="102" t="s">
        <v>222</v>
      </c>
      <c r="Q195" s="67" t="s">
        <v>39</v>
      </c>
      <c r="R195" s="68">
        <f t="shared" ref="R195:R201" si="19">M195/O195</f>
        <v>0.76</v>
      </c>
      <c r="S195" s="68">
        <f t="shared" ref="S195:S201" si="20">(O195-M195)/M195</f>
        <v>0.31578947368421051</v>
      </c>
      <c r="T195" s="61"/>
      <c r="U195" s="61"/>
      <c r="V195" s="62" t="str">
        <f t="shared" ref="V195:V215" si="21">CONCATENATE(I195," ","(",K195,")")</f>
        <v>Percentual de apenados e adolescentes em conflito com a Lei trabalhando e estudando (%)</v>
      </c>
    </row>
    <row r="196" spans="1:22" ht="25.5" x14ac:dyDescent="0.25">
      <c r="A196" s="61">
        <v>27030</v>
      </c>
      <c r="B196" s="61" t="s">
        <v>35</v>
      </c>
      <c r="C196" s="62" t="s">
        <v>295</v>
      </c>
      <c r="D196" s="62" t="s">
        <v>503</v>
      </c>
      <c r="E196" s="61">
        <v>810</v>
      </c>
      <c r="F196" s="62" t="s">
        <v>38</v>
      </c>
      <c r="G196" s="62" t="s">
        <v>157</v>
      </c>
      <c r="H196" s="73" t="s">
        <v>444</v>
      </c>
      <c r="I196" s="62" t="s">
        <v>447</v>
      </c>
      <c r="J196" s="62"/>
      <c r="K196" s="62" t="s">
        <v>20</v>
      </c>
      <c r="L196" s="63">
        <v>2016</v>
      </c>
      <c r="M196" s="76">
        <v>5</v>
      </c>
      <c r="N196" s="63">
        <v>2019</v>
      </c>
      <c r="O196" s="65">
        <v>9</v>
      </c>
      <c r="P196" s="66" t="s">
        <v>222</v>
      </c>
      <c r="Q196" s="67" t="s">
        <v>35</v>
      </c>
      <c r="R196" s="68">
        <f t="shared" si="19"/>
        <v>0.55555555555555558</v>
      </c>
      <c r="S196" s="68">
        <f t="shared" si="20"/>
        <v>0.8</v>
      </c>
      <c r="T196" s="61"/>
      <c r="U196" s="61"/>
      <c r="V196" s="62" t="str">
        <f t="shared" si="21"/>
        <v>Números de eventos/campanhas no exercício (unidade)</v>
      </c>
    </row>
    <row r="197" spans="1:22" ht="25.5" x14ac:dyDescent="0.25">
      <c r="A197" s="61">
        <v>52030</v>
      </c>
      <c r="B197" s="61" t="s">
        <v>57</v>
      </c>
      <c r="C197" s="62" t="s">
        <v>307</v>
      </c>
      <c r="D197" s="62" t="s">
        <v>514</v>
      </c>
      <c r="E197" s="61">
        <v>825</v>
      </c>
      <c r="F197" s="62" t="s">
        <v>58</v>
      </c>
      <c r="G197" s="62" t="s">
        <v>160</v>
      </c>
      <c r="H197" s="73" t="s">
        <v>59</v>
      </c>
      <c r="I197" s="62" t="s">
        <v>488</v>
      </c>
      <c r="J197" s="62"/>
      <c r="K197" s="62" t="s">
        <v>20</v>
      </c>
      <c r="L197" s="63">
        <v>2016</v>
      </c>
      <c r="M197" s="65">
        <v>1600</v>
      </c>
      <c r="N197" s="63">
        <v>2019</v>
      </c>
      <c r="O197" s="65">
        <v>3910</v>
      </c>
      <c r="P197" s="66" t="s">
        <v>222</v>
      </c>
      <c r="Q197" s="67" t="s">
        <v>57</v>
      </c>
      <c r="R197" s="68">
        <f t="shared" si="19"/>
        <v>0.40920716112531969</v>
      </c>
      <c r="S197" s="68">
        <f t="shared" si="20"/>
        <v>1.4437500000000001</v>
      </c>
      <c r="T197" s="61"/>
      <c r="U197" s="61"/>
      <c r="V197" s="62" t="str">
        <f t="shared" si="21"/>
        <v>Servidores capacitados por ano (unidade)</v>
      </c>
    </row>
    <row r="198" spans="1:22" ht="25.5" x14ac:dyDescent="0.25">
      <c r="A198" s="61">
        <v>52030</v>
      </c>
      <c r="B198" s="61" t="s">
        <v>57</v>
      </c>
      <c r="C198" s="62" t="s">
        <v>307</v>
      </c>
      <c r="D198" s="62" t="s">
        <v>514</v>
      </c>
      <c r="E198" s="61">
        <v>825</v>
      </c>
      <c r="F198" s="62" t="s">
        <v>58</v>
      </c>
      <c r="G198" s="62" t="s">
        <v>160</v>
      </c>
      <c r="H198" s="73" t="s">
        <v>60</v>
      </c>
      <c r="I198" s="62" t="s">
        <v>99</v>
      </c>
      <c r="J198" s="62"/>
      <c r="K198" s="62" t="s">
        <v>20</v>
      </c>
      <c r="L198" s="63">
        <v>2017</v>
      </c>
      <c r="M198" s="65">
        <v>2</v>
      </c>
      <c r="N198" s="63">
        <v>2019</v>
      </c>
      <c r="O198" s="65">
        <v>8</v>
      </c>
      <c r="P198" s="66" t="s">
        <v>222</v>
      </c>
      <c r="Q198" s="67" t="s">
        <v>57</v>
      </c>
      <c r="R198" s="68">
        <f t="shared" si="19"/>
        <v>0.25</v>
      </c>
      <c r="S198" s="68">
        <f t="shared" si="20"/>
        <v>3</v>
      </c>
      <c r="T198" s="61"/>
      <c r="U198" s="61"/>
      <c r="V198" s="62" t="str">
        <f t="shared" si="21"/>
        <v>Pesquisas realizadas por ano (unidade)</v>
      </c>
    </row>
    <row r="199" spans="1:22" ht="51" x14ac:dyDescent="0.25">
      <c r="A199" s="61">
        <v>52001</v>
      </c>
      <c r="B199" s="61" t="s">
        <v>4</v>
      </c>
      <c r="C199" s="62" t="s">
        <v>306</v>
      </c>
      <c r="D199" s="62" t="s">
        <v>513</v>
      </c>
      <c r="E199" s="61">
        <v>830</v>
      </c>
      <c r="F199" s="62" t="s">
        <v>123</v>
      </c>
      <c r="G199" s="62" t="s">
        <v>167</v>
      </c>
      <c r="H199" s="73" t="s">
        <v>5</v>
      </c>
      <c r="I199" s="62" t="s">
        <v>6</v>
      </c>
      <c r="J199" s="62"/>
      <c r="K199" s="61" t="s">
        <v>34</v>
      </c>
      <c r="L199" s="63">
        <v>2015</v>
      </c>
      <c r="M199" s="78">
        <v>21400000000</v>
      </c>
      <c r="N199" s="63">
        <v>2019</v>
      </c>
      <c r="O199" s="76">
        <v>27000000000</v>
      </c>
      <c r="P199" s="66" t="s">
        <v>222</v>
      </c>
      <c r="Q199" s="67" t="s">
        <v>4</v>
      </c>
      <c r="R199" s="68">
        <f t="shared" si="19"/>
        <v>0.79259259259259263</v>
      </c>
      <c r="S199" s="68">
        <f t="shared" si="20"/>
        <v>0.26168224299065418</v>
      </c>
      <c r="T199" s="61"/>
      <c r="U199" s="61"/>
      <c r="V199" s="62" t="str">
        <f t="shared" si="21"/>
        <v>Receita tributária total (R$)</v>
      </c>
    </row>
    <row r="200" spans="1:22" ht="51" x14ac:dyDescent="0.25">
      <c r="A200" s="61">
        <v>52001</v>
      </c>
      <c r="B200" s="61" t="s">
        <v>4</v>
      </c>
      <c r="C200" s="62" t="s">
        <v>306</v>
      </c>
      <c r="D200" s="62" t="s">
        <v>513</v>
      </c>
      <c r="E200" s="61">
        <v>830</v>
      </c>
      <c r="F200" s="62" t="s">
        <v>123</v>
      </c>
      <c r="G200" s="62" t="s">
        <v>167</v>
      </c>
      <c r="H200" s="73" t="s">
        <v>5</v>
      </c>
      <c r="I200" s="62" t="s">
        <v>7</v>
      </c>
      <c r="J200" s="62"/>
      <c r="K200" s="61" t="s">
        <v>34</v>
      </c>
      <c r="L200" s="63">
        <v>2015</v>
      </c>
      <c r="M200" s="76">
        <v>19000000</v>
      </c>
      <c r="N200" s="63">
        <v>2019</v>
      </c>
      <c r="O200" s="76">
        <v>27000000</v>
      </c>
      <c r="P200" s="66" t="s">
        <v>222</v>
      </c>
      <c r="Q200" s="67" t="s">
        <v>4</v>
      </c>
      <c r="R200" s="68">
        <f t="shared" si="19"/>
        <v>0.70370370370370372</v>
      </c>
      <c r="S200" s="68">
        <f t="shared" si="20"/>
        <v>0.42105263157894735</v>
      </c>
      <c r="T200" s="61"/>
      <c r="U200" s="61"/>
      <c r="V200" s="62" t="str">
        <f t="shared" si="21"/>
        <v>Benefícios financeiros efetivos decorrentes de ações de auditoria (R$)</v>
      </c>
    </row>
    <row r="201" spans="1:22" ht="51" x14ac:dyDescent="0.25">
      <c r="A201" s="61">
        <v>52001</v>
      </c>
      <c r="B201" s="61" t="s">
        <v>4</v>
      </c>
      <c r="C201" s="62" t="s">
        <v>306</v>
      </c>
      <c r="D201" s="62" t="s">
        <v>513</v>
      </c>
      <c r="E201" s="61">
        <v>830</v>
      </c>
      <c r="F201" s="62" t="s">
        <v>123</v>
      </c>
      <c r="G201" s="62" t="s">
        <v>167</v>
      </c>
      <c r="H201" s="73" t="s">
        <v>5</v>
      </c>
      <c r="I201" s="62" t="s">
        <v>122</v>
      </c>
      <c r="J201" s="62"/>
      <c r="K201" s="62" t="s">
        <v>20</v>
      </c>
      <c r="L201" s="63">
        <v>2015</v>
      </c>
      <c r="M201" s="65">
        <v>1700000</v>
      </c>
      <c r="N201" s="63">
        <v>2019</v>
      </c>
      <c r="O201" s="76">
        <v>2500000</v>
      </c>
      <c r="P201" s="66" t="s">
        <v>222</v>
      </c>
      <c r="Q201" s="67" t="s">
        <v>4</v>
      </c>
      <c r="R201" s="68">
        <f t="shared" si="19"/>
        <v>0.68</v>
      </c>
      <c r="S201" s="68">
        <f t="shared" si="20"/>
        <v>0.47058823529411764</v>
      </c>
      <c r="T201" s="61"/>
      <c r="U201" s="61"/>
      <c r="V201" s="62" t="str">
        <f t="shared" si="21"/>
        <v>Acesso anual ao Portal de Transparência SC por ano (unidade)</v>
      </c>
    </row>
    <row r="202" spans="1:22" ht="38.25" x14ac:dyDescent="0.25">
      <c r="A202" s="61">
        <v>47001</v>
      </c>
      <c r="B202" s="61" t="s">
        <v>86</v>
      </c>
      <c r="C202" s="62" t="s">
        <v>366</v>
      </c>
      <c r="D202" s="62" t="s">
        <v>510</v>
      </c>
      <c r="E202" s="61">
        <v>850</v>
      </c>
      <c r="F202" s="62" t="s">
        <v>87</v>
      </c>
      <c r="G202" s="62" t="s">
        <v>163</v>
      </c>
      <c r="H202" s="73" t="s">
        <v>88</v>
      </c>
      <c r="I202" s="62" t="s">
        <v>479</v>
      </c>
      <c r="J202" s="62" t="s">
        <v>115</v>
      </c>
      <c r="K202" s="61" t="s">
        <v>25</v>
      </c>
      <c r="L202" s="63">
        <v>2016</v>
      </c>
      <c r="M202" s="89">
        <v>7</v>
      </c>
      <c r="N202" s="63">
        <v>2019</v>
      </c>
      <c r="O202" s="64">
        <v>3</v>
      </c>
      <c r="P202" s="66" t="s">
        <v>176</v>
      </c>
      <c r="Q202" s="67" t="s">
        <v>86</v>
      </c>
      <c r="R202" s="68">
        <f>O202/M202</f>
        <v>0.42857142857142855</v>
      </c>
      <c r="S202" s="68"/>
      <c r="T202" s="61"/>
      <c r="U202" s="61"/>
      <c r="V202" s="62" t="str">
        <f t="shared" si="21"/>
        <v>Índice de absenteísmo (anual)
 (%)</v>
      </c>
    </row>
    <row r="203" spans="1:22" ht="38.25" x14ac:dyDescent="0.25">
      <c r="A203" s="61">
        <v>47001</v>
      </c>
      <c r="B203" s="61" t="s">
        <v>86</v>
      </c>
      <c r="C203" s="62" t="s">
        <v>366</v>
      </c>
      <c r="D203" s="62" t="s">
        <v>510</v>
      </c>
      <c r="E203" s="61">
        <v>850</v>
      </c>
      <c r="F203" s="62" t="s">
        <v>87</v>
      </c>
      <c r="G203" s="62" t="s">
        <v>163</v>
      </c>
      <c r="H203" s="73" t="s">
        <v>88</v>
      </c>
      <c r="I203" s="62" t="s">
        <v>116</v>
      </c>
      <c r="J203" s="62" t="s">
        <v>117</v>
      </c>
      <c r="K203" s="61" t="s">
        <v>25</v>
      </c>
      <c r="L203" s="63">
        <v>2016</v>
      </c>
      <c r="M203" s="89">
        <v>48</v>
      </c>
      <c r="N203" s="63">
        <v>2019</v>
      </c>
      <c r="O203" s="64">
        <v>47</v>
      </c>
      <c r="P203" s="66" t="s">
        <v>176</v>
      </c>
      <c r="Q203" s="67" t="s">
        <v>86</v>
      </c>
      <c r="R203" s="68">
        <f>O203/M203</f>
        <v>0.97916666666666663</v>
      </c>
      <c r="S203" s="68"/>
      <c r="T203" s="61"/>
      <c r="U203" s="61"/>
      <c r="V203" s="62" t="str">
        <f t="shared" si="21"/>
        <v>Índice de limite prudencial com o pagamento da folha estadual no ano (%)</v>
      </c>
    </row>
    <row r="204" spans="1:22" ht="38.25" x14ac:dyDescent="0.25">
      <c r="A204" s="61">
        <v>47022</v>
      </c>
      <c r="B204" s="61" t="s">
        <v>103</v>
      </c>
      <c r="C204" s="62" t="s">
        <v>308</v>
      </c>
      <c r="D204" s="62" t="s">
        <v>511</v>
      </c>
      <c r="E204" s="61">
        <v>850</v>
      </c>
      <c r="F204" s="62" t="s">
        <v>87</v>
      </c>
      <c r="G204" s="62" t="s">
        <v>163</v>
      </c>
      <c r="H204" s="73" t="s">
        <v>54</v>
      </c>
      <c r="I204" s="62" t="s">
        <v>480</v>
      </c>
      <c r="J204" s="62"/>
      <c r="K204" s="62" t="s">
        <v>20</v>
      </c>
      <c r="L204" s="63">
        <v>2014</v>
      </c>
      <c r="M204" s="76">
        <v>15</v>
      </c>
      <c r="N204" s="63">
        <v>2018</v>
      </c>
      <c r="O204" s="76">
        <v>180</v>
      </c>
      <c r="P204" s="66" t="s">
        <v>222</v>
      </c>
      <c r="Q204" s="67" t="s">
        <v>103</v>
      </c>
      <c r="R204" s="68">
        <f>M204/O204</f>
        <v>8.3333333333333329E-2</v>
      </c>
      <c r="S204" s="68">
        <f>(O204-M204)/M204</f>
        <v>11</v>
      </c>
      <c r="T204" s="61"/>
      <c r="U204" s="61"/>
      <c r="V204" s="62" t="str">
        <f t="shared" si="21"/>
        <v>Número de bolsistas/estagiários contratados (unidade)</v>
      </c>
    </row>
    <row r="205" spans="1:22" ht="51" x14ac:dyDescent="0.25">
      <c r="A205" s="61">
        <v>47001</v>
      </c>
      <c r="B205" s="61" t="s">
        <v>86</v>
      </c>
      <c r="C205" s="62" t="s">
        <v>366</v>
      </c>
      <c r="D205" s="62" t="s">
        <v>510</v>
      </c>
      <c r="E205" s="61">
        <v>855</v>
      </c>
      <c r="F205" s="62" t="s">
        <v>93</v>
      </c>
      <c r="G205" s="62" t="s">
        <v>166</v>
      </c>
      <c r="H205" s="73" t="s">
        <v>94</v>
      </c>
      <c r="I205" s="62" t="s">
        <v>535</v>
      </c>
      <c r="J205" s="62" t="s">
        <v>118</v>
      </c>
      <c r="K205" s="61" t="s">
        <v>25</v>
      </c>
      <c r="L205" s="63">
        <v>2016</v>
      </c>
      <c r="M205" s="89">
        <v>6</v>
      </c>
      <c r="N205" s="63">
        <v>2019</v>
      </c>
      <c r="O205" s="90">
        <v>3</v>
      </c>
      <c r="P205" s="66" t="s">
        <v>176</v>
      </c>
      <c r="Q205" s="67" t="s">
        <v>86</v>
      </c>
      <c r="R205" s="68">
        <f>O205/M205</f>
        <v>0.5</v>
      </c>
      <c r="S205" s="68"/>
      <c r="T205" s="61"/>
      <c r="U205" s="61"/>
      <c r="V205" s="62" t="str">
        <f t="shared" si="21"/>
        <v>Índice de absenteísmo doença (%)</v>
      </c>
    </row>
    <row r="206" spans="1:22" ht="51" x14ac:dyDescent="0.25">
      <c r="A206" s="61">
        <v>47001</v>
      </c>
      <c r="B206" s="61" t="s">
        <v>86</v>
      </c>
      <c r="C206" s="62" t="s">
        <v>366</v>
      </c>
      <c r="D206" s="62" t="s">
        <v>510</v>
      </c>
      <c r="E206" s="61">
        <v>855</v>
      </c>
      <c r="F206" s="62" t="s">
        <v>93</v>
      </c>
      <c r="G206" s="62" t="s">
        <v>166</v>
      </c>
      <c r="H206" s="73" t="s">
        <v>94</v>
      </c>
      <c r="I206" s="62" t="s">
        <v>536</v>
      </c>
      <c r="J206" s="62" t="s">
        <v>120</v>
      </c>
      <c r="K206" s="61" t="s">
        <v>25</v>
      </c>
      <c r="L206" s="63">
        <v>2016</v>
      </c>
      <c r="M206" s="89">
        <v>16</v>
      </c>
      <c r="N206" s="63">
        <v>2019</v>
      </c>
      <c r="O206" s="90">
        <v>13</v>
      </c>
      <c r="P206" s="66" t="s">
        <v>176</v>
      </c>
      <c r="Q206" s="67" t="s">
        <v>86</v>
      </c>
      <c r="R206" s="68">
        <f>O206/M206</f>
        <v>0.8125</v>
      </c>
      <c r="S206" s="68"/>
      <c r="T206" s="61"/>
      <c r="U206" s="61"/>
      <c r="V206" s="62" t="str">
        <f t="shared" si="21"/>
        <v>Índice de duração de LTS (%)</v>
      </c>
    </row>
    <row r="207" spans="1:22" ht="51" x14ac:dyDescent="0.25">
      <c r="A207" s="61">
        <v>47001</v>
      </c>
      <c r="B207" s="61" t="s">
        <v>86</v>
      </c>
      <c r="C207" s="62" t="s">
        <v>366</v>
      </c>
      <c r="D207" s="62" t="s">
        <v>510</v>
      </c>
      <c r="E207" s="61">
        <v>855</v>
      </c>
      <c r="F207" s="62" t="s">
        <v>93</v>
      </c>
      <c r="G207" s="62" t="s">
        <v>166</v>
      </c>
      <c r="H207" s="73" t="s">
        <v>94</v>
      </c>
      <c r="I207" s="62" t="s">
        <v>537</v>
      </c>
      <c r="J207" s="62" t="s">
        <v>121</v>
      </c>
      <c r="K207" s="61" t="s">
        <v>25</v>
      </c>
      <c r="L207" s="63">
        <v>2016</v>
      </c>
      <c r="M207" s="89">
        <v>1</v>
      </c>
      <c r="N207" s="63">
        <v>2019</v>
      </c>
      <c r="O207" s="90">
        <v>3.5000000000000001E-3</v>
      </c>
      <c r="P207" s="66" t="s">
        <v>176</v>
      </c>
      <c r="Q207" s="67" t="s">
        <v>86</v>
      </c>
      <c r="R207" s="68">
        <f>O207/M207</f>
        <v>3.5000000000000001E-3</v>
      </c>
      <c r="S207" s="68"/>
      <c r="T207" s="61"/>
      <c r="U207" s="61"/>
      <c r="V207" s="62" t="str">
        <f t="shared" si="21"/>
        <v>Índice de frequência de LTS (%)</v>
      </c>
    </row>
    <row r="208" spans="1:22" ht="67.5" customHeight="1" x14ac:dyDescent="0.25">
      <c r="A208" s="61">
        <v>47001</v>
      </c>
      <c r="B208" s="61" t="s">
        <v>86</v>
      </c>
      <c r="C208" s="62" t="s">
        <v>366</v>
      </c>
      <c r="D208" s="62" t="s">
        <v>510</v>
      </c>
      <c r="E208" s="61">
        <v>855</v>
      </c>
      <c r="F208" s="62" t="s">
        <v>93</v>
      </c>
      <c r="G208" s="62" t="s">
        <v>166</v>
      </c>
      <c r="H208" s="73" t="s">
        <v>94</v>
      </c>
      <c r="I208" s="62" t="s">
        <v>538</v>
      </c>
      <c r="J208" s="62" t="s">
        <v>119</v>
      </c>
      <c r="K208" s="61" t="s">
        <v>25</v>
      </c>
      <c r="L208" s="63">
        <v>2016</v>
      </c>
      <c r="M208" s="89">
        <v>23</v>
      </c>
      <c r="N208" s="63">
        <v>2019</v>
      </c>
      <c r="O208" s="90">
        <v>20</v>
      </c>
      <c r="P208" s="66" t="s">
        <v>176</v>
      </c>
      <c r="Q208" s="67" t="s">
        <v>86</v>
      </c>
      <c r="R208" s="68">
        <f>O208/M208</f>
        <v>0.86956521739130432</v>
      </c>
      <c r="S208" s="68"/>
      <c r="T208" s="61"/>
      <c r="U208" s="61"/>
      <c r="V208" s="62" t="str">
        <f t="shared" si="21"/>
        <v>Taxa de afastamento por LTS (%)</v>
      </c>
    </row>
    <row r="209" spans="1:22" ht="64.5" customHeight="1" x14ac:dyDescent="0.25">
      <c r="A209" s="61">
        <v>47022</v>
      </c>
      <c r="B209" s="61" t="s">
        <v>103</v>
      </c>
      <c r="C209" s="62" t="s">
        <v>308</v>
      </c>
      <c r="D209" s="62" t="s">
        <v>511</v>
      </c>
      <c r="E209" s="61">
        <v>860</v>
      </c>
      <c r="F209" s="62" t="s">
        <v>379</v>
      </c>
      <c r="G209" s="62" t="s">
        <v>164</v>
      </c>
      <c r="H209" s="73" t="s">
        <v>55</v>
      </c>
      <c r="I209" s="62" t="s">
        <v>481</v>
      </c>
      <c r="J209" s="62"/>
      <c r="K209" s="62" t="s">
        <v>20</v>
      </c>
      <c r="L209" s="63">
        <v>2014</v>
      </c>
      <c r="M209" s="76">
        <v>6</v>
      </c>
      <c r="N209" s="63">
        <v>2018</v>
      </c>
      <c r="O209" s="76">
        <v>10</v>
      </c>
      <c r="P209" s="66" t="s">
        <v>222</v>
      </c>
      <c r="Q209" s="67" t="s">
        <v>103</v>
      </c>
      <c r="R209" s="68">
        <f>M209/O209</f>
        <v>0.6</v>
      </c>
      <c r="S209" s="68">
        <f>(O209-M209)/M209</f>
        <v>0.66666666666666663</v>
      </c>
      <c r="T209" s="61"/>
      <c r="U209" s="61"/>
      <c r="V209" s="62" t="str">
        <f t="shared" si="21"/>
        <v>Quantidade de contratos de assessoria e consultoria previdenciária - serviço prestado (unidade)</v>
      </c>
    </row>
    <row r="210" spans="1:22" ht="25.5" x14ac:dyDescent="0.25">
      <c r="A210" s="61">
        <v>47022</v>
      </c>
      <c r="B210" s="61" t="s">
        <v>103</v>
      </c>
      <c r="C210" s="62" t="s">
        <v>308</v>
      </c>
      <c r="D210" s="62" t="s">
        <v>511</v>
      </c>
      <c r="E210" s="61">
        <v>860</v>
      </c>
      <c r="F210" s="61" t="s">
        <v>379</v>
      </c>
      <c r="G210" s="62" t="s">
        <v>164</v>
      </c>
      <c r="H210" s="73" t="s">
        <v>56</v>
      </c>
      <c r="I210" s="62" t="s">
        <v>644</v>
      </c>
      <c r="J210" s="62"/>
      <c r="K210" s="62" t="s">
        <v>20</v>
      </c>
      <c r="L210" s="63">
        <v>2014</v>
      </c>
      <c r="M210" s="76">
        <v>46153</v>
      </c>
      <c r="N210" s="63">
        <v>2018</v>
      </c>
      <c r="O210" s="76">
        <v>58000</v>
      </c>
      <c r="P210" s="66" t="s">
        <v>222</v>
      </c>
      <c r="Q210" s="67" t="s">
        <v>103</v>
      </c>
      <c r="R210" s="68">
        <f>M210/O210</f>
        <v>0.79574137931034483</v>
      </c>
      <c r="S210" s="68">
        <f>(O210-M210)/M210</f>
        <v>0.25668970597794294</v>
      </c>
      <c r="T210" s="61"/>
      <c r="U210" s="61"/>
      <c r="V210" s="62" t="str">
        <f t="shared" si="21"/>
        <v>Número de aposentadorias concedidas - acumulado (unidade)</v>
      </c>
    </row>
    <row r="211" spans="1:22" ht="25.5" x14ac:dyDescent="0.25">
      <c r="A211" s="61">
        <v>47022</v>
      </c>
      <c r="B211" s="61" t="s">
        <v>103</v>
      </c>
      <c r="C211" s="62" t="s">
        <v>308</v>
      </c>
      <c r="D211" s="62" t="s">
        <v>511</v>
      </c>
      <c r="E211" s="61">
        <v>860</v>
      </c>
      <c r="F211" s="61" t="s">
        <v>379</v>
      </c>
      <c r="G211" s="62" t="s">
        <v>164</v>
      </c>
      <c r="H211" s="73" t="s">
        <v>56</v>
      </c>
      <c r="I211" s="62" t="s">
        <v>645</v>
      </c>
      <c r="J211" s="62"/>
      <c r="K211" s="62" t="s">
        <v>20</v>
      </c>
      <c r="L211" s="63">
        <v>2014</v>
      </c>
      <c r="M211" s="76">
        <v>10270</v>
      </c>
      <c r="N211" s="63">
        <v>2018</v>
      </c>
      <c r="O211" s="76">
        <v>12000</v>
      </c>
      <c r="P211" s="66" t="s">
        <v>222</v>
      </c>
      <c r="Q211" s="67" t="s">
        <v>103</v>
      </c>
      <c r="R211" s="68">
        <f>M211/O211</f>
        <v>0.85583333333333333</v>
      </c>
      <c r="S211" s="68">
        <f>(O211-M211)/M211</f>
        <v>0.16845180136319376</v>
      </c>
      <c r="T211" s="61"/>
      <c r="U211" s="61"/>
      <c r="V211" s="62" t="str">
        <f t="shared" si="21"/>
        <v>Número de pensões por morte concedidas - acumulado (unidade)</v>
      </c>
    </row>
    <row r="212" spans="1:22" ht="25.5" x14ac:dyDescent="0.25">
      <c r="A212" s="61">
        <v>47022</v>
      </c>
      <c r="B212" s="61" t="s">
        <v>103</v>
      </c>
      <c r="C212" s="62" t="s">
        <v>308</v>
      </c>
      <c r="D212" s="62" t="s">
        <v>511</v>
      </c>
      <c r="E212" s="61">
        <v>860</v>
      </c>
      <c r="F212" s="61" t="s">
        <v>379</v>
      </c>
      <c r="G212" s="62" t="s">
        <v>164</v>
      </c>
      <c r="H212" s="73" t="s">
        <v>56</v>
      </c>
      <c r="I212" s="62" t="s">
        <v>646</v>
      </c>
      <c r="J212" s="62"/>
      <c r="K212" s="62" t="s">
        <v>20</v>
      </c>
      <c r="L212" s="63">
        <v>2014</v>
      </c>
      <c r="M212" s="76">
        <v>24</v>
      </c>
      <c r="N212" s="63">
        <v>2018</v>
      </c>
      <c r="O212" s="76">
        <v>24</v>
      </c>
      <c r="P212" s="66" t="s">
        <v>176</v>
      </c>
      <c r="Q212" s="67" t="s">
        <v>103</v>
      </c>
      <c r="R212" s="68">
        <f>O212/M212</f>
        <v>1</v>
      </c>
      <c r="S212" s="68"/>
      <c r="T212" s="61"/>
      <c r="U212" s="61"/>
      <c r="V212" s="62" t="str">
        <f t="shared" si="21"/>
        <v>Número de auxílios reclusão concedidos - acumulado (unidade)</v>
      </c>
    </row>
    <row r="213" spans="1:22" ht="51" x14ac:dyDescent="0.25">
      <c r="A213" s="61">
        <v>47001</v>
      </c>
      <c r="B213" s="61" t="s">
        <v>86</v>
      </c>
      <c r="C213" s="62" t="s">
        <v>366</v>
      </c>
      <c r="D213" s="62" t="s">
        <v>510</v>
      </c>
      <c r="E213" s="61">
        <v>870</v>
      </c>
      <c r="F213" s="62" t="s">
        <v>90</v>
      </c>
      <c r="G213" s="62" t="s">
        <v>165</v>
      </c>
      <c r="H213" s="73" t="s">
        <v>92</v>
      </c>
      <c r="I213" s="62" t="s">
        <v>91</v>
      </c>
      <c r="J213" s="62"/>
      <c r="K213" s="62" t="s">
        <v>20</v>
      </c>
      <c r="L213" s="63">
        <v>2016</v>
      </c>
      <c r="M213" s="76">
        <v>3830</v>
      </c>
      <c r="N213" s="63">
        <v>2019</v>
      </c>
      <c r="O213" s="76">
        <v>4000</v>
      </c>
      <c r="P213" s="66" t="s">
        <v>222</v>
      </c>
      <c r="Q213" s="67" t="s">
        <v>89</v>
      </c>
      <c r="R213" s="68">
        <f>M213/O213</f>
        <v>0.95750000000000002</v>
      </c>
      <c r="S213" s="68">
        <f>(O213-M213)/M213</f>
        <v>4.4386422976501305E-2</v>
      </c>
      <c r="T213" s="61"/>
      <c r="U213" s="61"/>
      <c r="V213" s="62" t="str">
        <f t="shared" si="21"/>
        <v>Número de pessoas beneficiadas no ano (unidade)</v>
      </c>
    </row>
    <row r="214" spans="1:22" ht="38.25" x14ac:dyDescent="0.25">
      <c r="A214" s="61">
        <v>27029</v>
      </c>
      <c r="B214" s="61" t="s">
        <v>100</v>
      </c>
      <c r="C214" s="62" t="s">
        <v>311</v>
      </c>
      <c r="D214" s="62" t="s">
        <v>502</v>
      </c>
      <c r="E214" s="61">
        <v>950</v>
      </c>
      <c r="F214" s="62" t="s">
        <v>378</v>
      </c>
      <c r="G214" s="62" t="s">
        <v>161</v>
      </c>
      <c r="H214" s="73" t="s">
        <v>441</v>
      </c>
      <c r="I214" s="62" t="s">
        <v>440</v>
      </c>
      <c r="J214" s="62"/>
      <c r="K214" s="62" t="s">
        <v>20</v>
      </c>
      <c r="L214" s="63">
        <v>2016</v>
      </c>
      <c r="M214" s="76">
        <v>116</v>
      </c>
      <c r="N214" s="63">
        <v>2019</v>
      </c>
      <c r="O214" s="65">
        <v>160</v>
      </c>
      <c r="P214" s="66" t="s">
        <v>222</v>
      </c>
      <c r="Q214" s="67" t="s">
        <v>100</v>
      </c>
      <c r="R214" s="68">
        <f>M214/O214</f>
        <v>0.72499999999999998</v>
      </c>
      <c r="S214" s="68">
        <f>(O214-M214)/M214</f>
        <v>0.37931034482758619</v>
      </c>
      <c r="T214" s="61"/>
      <c r="U214" s="61"/>
      <c r="V214" s="62" t="str">
        <f t="shared" si="21"/>
        <v>Fiscalizações - visitas realizadas (unidade)</v>
      </c>
    </row>
    <row r="215" spans="1:22" ht="38.25" x14ac:dyDescent="0.25">
      <c r="A215" s="61">
        <v>27029</v>
      </c>
      <c r="B215" s="61" t="s">
        <v>100</v>
      </c>
      <c r="C215" s="62" t="s">
        <v>311</v>
      </c>
      <c r="D215" s="62" t="s">
        <v>502</v>
      </c>
      <c r="E215" s="61">
        <v>950</v>
      </c>
      <c r="F215" s="62" t="s">
        <v>378</v>
      </c>
      <c r="G215" s="62" t="s">
        <v>161</v>
      </c>
      <c r="H215" s="73" t="s">
        <v>441</v>
      </c>
      <c r="I215" s="62" t="s">
        <v>594</v>
      </c>
      <c r="J215" s="62"/>
      <c r="K215" s="62" t="s">
        <v>20</v>
      </c>
      <c r="L215" s="63">
        <v>2016</v>
      </c>
      <c r="M215" s="76">
        <v>700</v>
      </c>
      <c r="N215" s="63">
        <v>2019</v>
      </c>
      <c r="O215" s="65">
        <v>1400</v>
      </c>
      <c r="P215" s="66" t="s">
        <v>222</v>
      </c>
      <c r="Q215" s="67" t="s">
        <v>100</v>
      </c>
      <c r="R215" s="68">
        <f>M215/O215</f>
        <v>0.5</v>
      </c>
      <c r="S215" s="68">
        <f>(O215-M215)/M215</f>
        <v>1</v>
      </c>
      <c r="T215" s="61"/>
      <c r="U215" s="61"/>
      <c r="V215" s="62" t="str">
        <f t="shared" si="21"/>
        <v>Ouvidoria - atendimento realizado (unidade)</v>
      </c>
    </row>
  </sheetData>
  <autoFilter ref="A1:V215">
    <sortState ref="A2:V215">
      <sortCondition ref="F1:F215"/>
    </sortState>
  </autoFilter>
  <sortState ref="A2:V223">
    <sortCondition ref="F2:F223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Y275"/>
  <sheetViews>
    <sheetView zoomScaleNormal="100" workbookViewId="0"/>
  </sheetViews>
  <sheetFormatPr defaultRowHeight="12.75" x14ac:dyDescent="0.25"/>
  <cols>
    <col min="1" max="1" width="23.7109375" style="69" bestFit="1" customWidth="1"/>
    <col min="2" max="2" width="23.7109375" style="69" customWidth="1"/>
    <col min="3" max="3" width="10.7109375" style="106" customWidth="1"/>
    <col min="4" max="4" width="12.28515625" style="106" customWidth="1"/>
    <col min="5" max="5" width="26.28515625" style="103" customWidth="1"/>
    <col min="6" max="6" width="29.140625" style="103" customWidth="1"/>
    <col min="7" max="7" width="16.85546875" style="106" customWidth="1"/>
    <col min="8" max="8" width="25.85546875" style="69" customWidth="1"/>
    <col min="9" max="9" width="41.140625" style="69" customWidth="1"/>
    <col min="10" max="10" width="51.85546875" style="104" customWidth="1"/>
    <col min="11" max="11" width="28.28515625" style="119" customWidth="1"/>
    <col min="12" max="12" width="20.7109375" style="106" customWidth="1"/>
    <col min="13" max="13" width="46.140625" style="103" customWidth="1"/>
    <col min="14" max="14" width="15.42578125" style="106" customWidth="1"/>
    <col min="15" max="15" width="18.5703125" style="69" customWidth="1"/>
    <col min="16" max="16" width="17.28515625" style="105" bestFit="1" customWidth="1"/>
    <col min="17" max="17" width="18.42578125" style="69" customWidth="1"/>
    <col min="18" max="18" width="18.5703125" style="105" customWidth="1"/>
    <col min="19" max="20" width="21.5703125" style="119" customWidth="1"/>
    <col min="21" max="21" width="20.7109375" style="106" customWidth="1"/>
    <col min="22" max="22" width="13.7109375" style="107" customWidth="1"/>
    <col min="23" max="23" width="12" style="108" customWidth="1"/>
    <col min="24" max="24" width="11.140625" style="108" customWidth="1"/>
    <col min="25" max="25" width="30.140625" style="103" customWidth="1"/>
    <col min="26" max="16384" width="9.140625" style="69"/>
  </cols>
  <sheetData>
    <row r="1" spans="1:25" s="60" customFormat="1" ht="31.5" x14ac:dyDescent="0.25">
      <c r="A1" s="123" t="s">
        <v>708</v>
      </c>
      <c r="B1" s="123" t="s">
        <v>755</v>
      </c>
      <c r="C1" s="123" t="s">
        <v>707</v>
      </c>
      <c r="D1" s="123" t="s">
        <v>706</v>
      </c>
      <c r="E1" s="123" t="s">
        <v>705</v>
      </c>
      <c r="F1" s="153" t="s">
        <v>704</v>
      </c>
      <c r="G1" s="123" t="s">
        <v>702</v>
      </c>
      <c r="H1" s="153" t="s">
        <v>709</v>
      </c>
      <c r="I1" s="123" t="s">
        <v>703</v>
      </c>
      <c r="J1" s="123" t="s">
        <v>765</v>
      </c>
      <c r="K1" s="143" t="s">
        <v>710</v>
      </c>
      <c r="L1" s="124" t="s">
        <v>715</v>
      </c>
      <c r="M1" s="123" t="s">
        <v>711</v>
      </c>
      <c r="N1" s="123" t="s">
        <v>712</v>
      </c>
      <c r="O1" s="123" t="s">
        <v>713</v>
      </c>
      <c r="P1" s="124" t="s">
        <v>766</v>
      </c>
      <c r="Q1" s="123" t="s">
        <v>767</v>
      </c>
      <c r="R1" s="124" t="s">
        <v>714</v>
      </c>
      <c r="S1" s="142" t="s">
        <v>768</v>
      </c>
      <c r="T1" s="142" t="s">
        <v>764</v>
      </c>
      <c r="U1" s="124" t="s">
        <v>752</v>
      </c>
      <c r="V1" s="126" t="s">
        <v>716</v>
      </c>
      <c r="W1" s="125" t="s">
        <v>717</v>
      </c>
      <c r="X1" s="125" t="s">
        <v>718</v>
      </c>
      <c r="Y1" s="123" t="s">
        <v>719</v>
      </c>
    </row>
    <row r="2" spans="1:25" ht="63.75" x14ac:dyDescent="0.25">
      <c r="A2" s="81" t="s">
        <v>756</v>
      </c>
      <c r="B2" s="81" t="str">
        <f t="shared" ref="B2:B65" si="0">CONCATENATE(D2," - ",E2)</f>
        <v>IMA - Instituto do Meio Ambiente</v>
      </c>
      <c r="C2" s="63">
        <v>27021</v>
      </c>
      <c r="D2" s="63" t="s">
        <v>723</v>
      </c>
      <c r="E2" s="62" t="s">
        <v>724</v>
      </c>
      <c r="F2" s="144" t="str">
        <f t="shared" ref="F2:F65" si="1">CONCATENATE(C2," - ",E2)</f>
        <v>27021 - Instituto do Meio Ambiente</v>
      </c>
      <c r="G2" s="63">
        <v>340</v>
      </c>
      <c r="H2" s="144" t="str">
        <f t="shared" ref="H2:H65" si="2">CONCATENATE(G2," - ",I2)</f>
        <v>340 - Desenvolvimento Ambiental Sustentável</v>
      </c>
      <c r="I2" s="62" t="s">
        <v>156</v>
      </c>
      <c r="J2" s="33" t="s">
        <v>338</v>
      </c>
      <c r="K2" s="144" t="s">
        <v>429</v>
      </c>
      <c r="L2" s="66" t="s">
        <v>222</v>
      </c>
      <c r="M2" s="62"/>
      <c r="N2" s="70" t="s">
        <v>20</v>
      </c>
      <c r="O2" s="63">
        <v>2016</v>
      </c>
      <c r="P2" s="76">
        <v>613</v>
      </c>
      <c r="Q2" s="63">
        <v>2019</v>
      </c>
      <c r="R2" s="76">
        <v>660</v>
      </c>
      <c r="S2" s="144"/>
      <c r="T2" s="144"/>
      <c r="U2" s="66"/>
      <c r="V2" s="67" t="s">
        <v>723</v>
      </c>
      <c r="W2" s="68">
        <f t="shared" ref="W2:W45" si="3">IFERROR((P2/R2),0)</f>
        <v>0.92878787878787883</v>
      </c>
      <c r="X2" s="68">
        <f t="shared" ref="X2:X45" si="4">IFERROR((R2-P2)/P2,0)</f>
        <v>7.6672104404567704E-2</v>
      </c>
      <c r="Y2" s="62" t="str">
        <f t="shared" ref="Y2:Y33" si="5">CONCATENATE(K2," ","(",N2,")")</f>
        <v>Ações de fiscalização efetuadas (unidade)</v>
      </c>
    </row>
    <row r="3" spans="1:25" ht="63.75" x14ac:dyDescent="0.25">
      <c r="A3" s="81" t="s">
        <v>756</v>
      </c>
      <c r="B3" s="81" t="str">
        <f t="shared" si="0"/>
        <v>IMA - Instituto do Meio Ambiente</v>
      </c>
      <c r="C3" s="63">
        <v>27021</v>
      </c>
      <c r="D3" s="63" t="s">
        <v>723</v>
      </c>
      <c r="E3" s="62" t="s">
        <v>724</v>
      </c>
      <c r="F3" s="144" t="str">
        <f t="shared" si="1"/>
        <v>27021 - Instituto do Meio Ambiente</v>
      </c>
      <c r="G3" s="63">
        <v>340</v>
      </c>
      <c r="H3" s="144" t="str">
        <f t="shared" si="2"/>
        <v>340 - Desenvolvimento Ambiental Sustentável</v>
      </c>
      <c r="I3" s="62" t="s">
        <v>156</v>
      </c>
      <c r="J3" s="33" t="s">
        <v>338</v>
      </c>
      <c r="K3" s="144" t="s">
        <v>340</v>
      </c>
      <c r="L3" s="66" t="s">
        <v>222</v>
      </c>
      <c r="M3" s="62"/>
      <c r="N3" s="70" t="s">
        <v>20</v>
      </c>
      <c r="O3" s="63">
        <v>2016</v>
      </c>
      <c r="P3" s="76">
        <v>5992</v>
      </c>
      <c r="Q3" s="63">
        <v>2019</v>
      </c>
      <c r="R3" s="76">
        <v>6200</v>
      </c>
      <c r="S3" s="144"/>
      <c r="T3" s="144"/>
      <c r="U3" s="66"/>
      <c r="V3" s="67" t="s">
        <v>723</v>
      </c>
      <c r="W3" s="68">
        <f t="shared" si="3"/>
        <v>0.96645161290322579</v>
      </c>
      <c r="X3" s="68">
        <f t="shared" si="4"/>
        <v>3.4712950600801068E-2</v>
      </c>
      <c r="Y3" s="62" t="str">
        <f t="shared" si="5"/>
        <v>Avaliações de balneabilidade (unidade)</v>
      </c>
    </row>
    <row r="4" spans="1:25" ht="63.75" x14ac:dyDescent="0.25">
      <c r="A4" s="81" t="s">
        <v>756</v>
      </c>
      <c r="B4" s="81" t="str">
        <f t="shared" si="0"/>
        <v>IMA - Instituto do Meio Ambiente</v>
      </c>
      <c r="C4" s="63">
        <v>27021</v>
      </c>
      <c r="D4" s="63" t="s">
        <v>723</v>
      </c>
      <c r="E4" s="62" t="s">
        <v>724</v>
      </c>
      <c r="F4" s="144" t="str">
        <f t="shared" si="1"/>
        <v>27021 - Instituto do Meio Ambiente</v>
      </c>
      <c r="G4" s="63">
        <v>340</v>
      </c>
      <c r="H4" s="144" t="str">
        <f t="shared" si="2"/>
        <v>340 - Desenvolvimento Ambiental Sustentável</v>
      </c>
      <c r="I4" s="62" t="s">
        <v>156</v>
      </c>
      <c r="J4" s="33" t="s">
        <v>338</v>
      </c>
      <c r="K4" s="144" t="s">
        <v>431</v>
      </c>
      <c r="L4" s="66" t="s">
        <v>222</v>
      </c>
      <c r="M4" s="62"/>
      <c r="N4" s="70" t="s">
        <v>20</v>
      </c>
      <c r="O4" s="63">
        <v>2016</v>
      </c>
      <c r="P4" s="76">
        <v>6180</v>
      </c>
      <c r="Q4" s="63">
        <v>2019</v>
      </c>
      <c r="R4" s="76">
        <v>6600</v>
      </c>
      <c r="S4" s="144"/>
      <c r="T4" s="144"/>
      <c r="U4" s="66"/>
      <c r="V4" s="67" t="s">
        <v>723</v>
      </c>
      <c r="W4" s="68">
        <f t="shared" si="3"/>
        <v>0.9363636363636364</v>
      </c>
      <c r="X4" s="68">
        <f t="shared" si="4"/>
        <v>6.7961165048543687E-2</v>
      </c>
      <c r="Y4" s="62" t="str">
        <f t="shared" si="5"/>
        <v>Certidões e licenciamentos emitidos (unidade)</v>
      </c>
    </row>
    <row r="5" spans="1:25" ht="63.75" x14ac:dyDescent="0.25">
      <c r="A5" s="81" t="s">
        <v>756</v>
      </c>
      <c r="B5" s="81" t="str">
        <f t="shared" si="0"/>
        <v>IMA - Instituto do Meio Ambiente</v>
      </c>
      <c r="C5" s="63">
        <v>27021</v>
      </c>
      <c r="D5" s="63" t="s">
        <v>723</v>
      </c>
      <c r="E5" s="62" t="s">
        <v>724</v>
      </c>
      <c r="F5" s="144" t="str">
        <f t="shared" si="1"/>
        <v>27021 - Instituto do Meio Ambiente</v>
      </c>
      <c r="G5" s="63">
        <v>340</v>
      </c>
      <c r="H5" s="144" t="str">
        <f t="shared" si="2"/>
        <v>340 - Desenvolvimento Ambiental Sustentável</v>
      </c>
      <c r="I5" s="62" t="s">
        <v>156</v>
      </c>
      <c r="J5" s="33" t="s">
        <v>338</v>
      </c>
      <c r="K5" s="144" t="s">
        <v>339</v>
      </c>
      <c r="L5" s="66" t="s">
        <v>222</v>
      </c>
      <c r="M5" s="62"/>
      <c r="N5" s="70" t="s">
        <v>20</v>
      </c>
      <c r="O5" s="63">
        <v>2016</v>
      </c>
      <c r="P5" s="76">
        <v>10129</v>
      </c>
      <c r="Q5" s="63">
        <v>2019</v>
      </c>
      <c r="R5" s="76">
        <v>11000</v>
      </c>
      <c r="S5" s="144"/>
      <c r="T5" s="144"/>
      <c r="U5" s="66"/>
      <c r="V5" s="67" t="s">
        <v>723</v>
      </c>
      <c r="W5" s="68">
        <f t="shared" si="3"/>
        <v>0.92081818181818187</v>
      </c>
      <c r="X5" s="68">
        <f t="shared" si="4"/>
        <v>8.5990719715667879E-2</v>
      </c>
      <c r="Y5" s="62" t="str">
        <f t="shared" si="5"/>
        <v>Educação ambiental nas escolas (unidade)</v>
      </c>
    </row>
    <row r="6" spans="1:25" ht="63.75" x14ac:dyDescent="0.25">
      <c r="A6" s="81" t="s">
        <v>756</v>
      </c>
      <c r="B6" s="81" t="str">
        <f t="shared" si="0"/>
        <v>IMA - Instituto do Meio Ambiente</v>
      </c>
      <c r="C6" s="63">
        <v>27021</v>
      </c>
      <c r="D6" s="63" t="s">
        <v>723</v>
      </c>
      <c r="E6" s="62" t="s">
        <v>724</v>
      </c>
      <c r="F6" s="144" t="str">
        <f t="shared" si="1"/>
        <v>27021 - Instituto do Meio Ambiente</v>
      </c>
      <c r="G6" s="63">
        <v>340</v>
      </c>
      <c r="H6" s="144" t="str">
        <f t="shared" si="2"/>
        <v>340 - Desenvolvimento Ambiental Sustentável</v>
      </c>
      <c r="I6" s="62" t="s">
        <v>156</v>
      </c>
      <c r="J6" s="33" t="s">
        <v>338</v>
      </c>
      <c r="K6" s="144" t="s">
        <v>432</v>
      </c>
      <c r="L6" s="66" t="s">
        <v>222</v>
      </c>
      <c r="M6" s="62"/>
      <c r="N6" s="70" t="s">
        <v>20</v>
      </c>
      <c r="O6" s="63">
        <v>2016</v>
      </c>
      <c r="P6" s="76">
        <v>1004</v>
      </c>
      <c r="Q6" s="63">
        <v>2019</v>
      </c>
      <c r="R6" s="76">
        <v>1100</v>
      </c>
      <c r="S6" s="144"/>
      <c r="T6" s="144"/>
      <c r="U6" s="66"/>
      <c r="V6" s="67" t="s">
        <v>723</v>
      </c>
      <c r="W6" s="68">
        <f t="shared" si="3"/>
        <v>0.91272727272727272</v>
      </c>
      <c r="X6" s="68">
        <f t="shared" si="4"/>
        <v>9.5617529880478086E-2</v>
      </c>
      <c r="Y6" s="62" t="str">
        <f t="shared" si="5"/>
        <v>Vistorias de licenciamentos (unidade)</v>
      </c>
    </row>
    <row r="7" spans="1:25" ht="153" x14ac:dyDescent="0.25">
      <c r="A7" s="81" t="s">
        <v>756</v>
      </c>
      <c r="B7" s="81" t="str">
        <f t="shared" si="0"/>
        <v>SAR - Secretaria de Estado da Agricultura e da Pesca</v>
      </c>
      <c r="C7" s="63">
        <v>44001</v>
      </c>
      <c r="D7" s="63" t="s">
        <v>9</v>
      </c>
      <c r="E7" s="62" t="s">
        <v>301</v>
      </c>
      <c r="F7" s="144" t="str">
        <f t="shared" si="1"/>
        <v>44001 - Secretaria de Estado da Agricultura e da Pesca</v>
      </c>
      <c r="G7" s="63">
        <v>300</v>
      </c>
      <c r="H7" s="144" t="str">
        <f t="shared" si="2"/>
        <v>300 - Qualidade de Vida no Campo e na Cidade</v>
      </c>
      <c r="I7" s="62" t="s">
        <v>272</v>
      </c>
      <c r="J7" s="62" t="s">
        <v>11</v>
      </c>
      <c r="K7" s="144" t="s">
        <v>273</v>
      </c>
      <c r="L7" s="66" t="s">
        <v>222</v>
      </c>
      <c r="M7" s="62" t="s">
        <v>274</v>
      </c>
      <c r="N7" s="70" t="s">
        <v>491</v>
      </c>
      <c r="O7" s="63">
        <v>2016</v>
      </c>
      <c r="P7" s="76">
        <v>0</v>
      </c>
      <c r="Q7" s="63">
        <v>2019</v>
      </c>
      <c r="R7" s="76">
        <v>57</v>
      </c>
      <c r="S7" s="144"/>
      <c r="T7" s="144"/>
      <c r="U7" s="66"/>
      <c r="V7" s="67" t="s">
        <v>9</v>
      </c>
      <c r="W7" s="68">
        <f t="shared" si="3"/>
        <v>0</v>
      </c>
      <c r="X7" s="68">
        <f t="shared" si="4"/>
        <v>0</v>
      </c>
      <c r="Y7" s="62" t="str">
        <f t="shared" si="5"/>
        <v>Percentual de crescimento na melhoria da infraestrutura no meio rural (taxa)</v>
      </c>
    </row>
    <row r="8" spans="1:25" ht="25.5" x14ac:dyDescent="0.25">
      <c r="A8" s="81" t="s">
        <v>756</v>
      </c>
      <c r="B8" s="81" t="str">
        <f t="shared" si="0"/>
        <v>SAR - Secretaria de Estado da Agricultura e da Pesca</v>
      </c>
      <c r="C8" s="63">
        <v>44001</v>
      </c>
      <c r="D8" s="63" t="s">
        <v>9</v>
      </c>
      <c r="E8" s="62" t="s">
        <v>301</v>
      </c>
      <c r="F8" s="144" t="str">
        <f t="shared" si="1"/>
        <v>44001 - Secretaria de Estado da Agricultura e da Pesca</v>
      </c>
      <c r="G8" s="63">
        <v>300</v>
      </c>
      <c r="H8" s="144" t="str">
        <f t="shared" si="2"/>
        <v>300 - Qualidade de Vida no Campo e na Cidade</v>
      </c>
      <c r="I8" s="62" t="s">
        <v>272</v>
      </c>
      <c r="J8" s="62" t="s">
        <v>11</v>
      </c>
      <c r="K8" s="145" t="s">
        <v>275</v>
      </c>
      <c r="L8" s="66" t="s">
        <v>222</v>
      </c>
      <c r="M8" s="62"/>
      <c r="N8" s="70" t="s">
        <v>20</v>
      </c>
      <c r="O8" s="63">
        <v>2016</v>
      </c>
      <c r="P8" s="76">
        <v>850</v>
      </c>
      <c r="Q8" s="63">
        <v>2019</v>
      </c>
      <c r="R8" s="76">
        <v>2500</v>
      </c>
      <c r="S8" s="145"/>
      <c r="T8" s="145"/>
      <c r="U8" s="66"/>
      <c r="V8" s="67" t="s">
        <v>9</v>
      </c>
      <c r="W8" s="68">
        <f t="shared" si="3"/>
        <v>0.34</v>
      </c>
      <c r="X8" s="68">
        <f t="shared" si="4"/>
        <v>1.9411764705882353</v>
      </c>
      <c r="Y8" s="62" t="str">
        <f t="shared" si="5"/>
        <v>Número de monitoramentos de parques aquícolas (unidade)</v>
      </c>
    </row>
    <row r="9" spans="1:25" ht="63.75" x14ac:dyDescent="0.25">
      <c r="A9" s="81" t="s">
        <v>756</v>
      </c>
      <c r="B9" s="81" t="str">
        <f t="shared" si="0"/>
        <v>SAR - Secretaria de Estado da Agricultura e da Pesca</v>
      </c>
      <c r="C9" s="63">
        <v>44001</v>
      </c>
      <c r="D9" s="63" t="s">
        <v>9</v>
      </c>
      <c r="E9" s="62" t="s">
        <v>301</v>
      </c>
      <c r="F9" s="144" t="str">
        <f t="shared" si="1"/>
        <v>44001 - Secretaria de Estado da Agricultura e da Pesca</v>
      </c>
      <c r="G9" s="63">
        <v>315</v>
      </c>
      <c r="H9" s="144" t="str">
        <f t="shared" si="2"/>
        <v>315 - Defesa Sanitária Agropecuária</v>
      </c>
      <c r="I9" s="62" t="s">
        <v>159</v>
      </c>
      <c r="J9" s="62" t="s">
        <v>17</v>
      </c>
      <c r="K9" s="145" t="s">
        <v>276</v>
      </c>
      <c r="L9" s="66" t="s">
        <v>222</v>
      </c>
      <c r="M9" s="62"/>
      <c r="N9" s="70" t="s">
        <v>20</v>
      </c>
      <c r="O9" s="63">
        <v>2016</v>
      </c>
      <c r="P9" s="76">
        <v>3000</v>
      </c>
      <c r="Q9" s="63">
        <v>2019</v>
      </c>
      <c r="R9" s="76">
        <v>10000</v>
      </c>
      <c r="S9" s="145"/>
      <c r="T9" s="145"/>
      <c r="U9" s="66"/>
      <c r="V9" s="67" t="s">
        <v>9</v>
      </c>
      <c r="W9" s="68">
        <f t="shared" si="3"/>
        <v>0.3</v>
      </c>
      <c r="X9" s="68">
        <f t="shared" si="4"/>
        <v>2.3333333333333335</v>
      </c>
      <c r="Y9" s="62" t="str">
        <f t="shared" si="5"/>
        <v>Número de animais abatidos (unidade)</v>
      </c>
    </row>
    <row r="10" spans="1:25" ht="38.25" x14ac:dyDescent="0.25">
      <c r="A10" s="81" t="s">
        <v>756</v>
      </c>
      <c r="B10" s="81" t="str">
        <f t="shared" si="0"/>
        <v>SAR - Secretaria de Estado da Agricultura e da Pesca</v>
      </c>
      <c r="C10" s="63">
        <v>44001</v>
      </c>
      <c r="D10" s="63" t="s">
        <v>9</v>
      </c>
      <c r="E10" s="62" t="s">
        <v>301</v>
      </c>
      <c r="F10" s="144" t="str">
        <f t="shared" si="1"/>
        <v>44001 - Secretaria de Estado da Agricultura e da Pesca</v>
      </c>
      <c r="G10" s="63">
        <v>320</v>
      </c>
      <c r="H10" s="144" t="str">
        <f t="shared" si="2"/>
        <v>320 - Agricultura Familiar</v>
      </c>
      <c r="I10" s="62" t="s">
        <v>278</v>
      </c>
      <c r="J10" s="62" t="s">
        <v>13</v>
      </c>
      <c r="K10" s="144" t="s">
        <v>449</v>
      </c>
      <c r="L10" s="66" t="s">
        <v>222</v>
      </c>
      <c r="M10" s="62"/>
      <c r="N10" s="70" t="s">
        <v>20</v>
      </c>
      <c r="O10" s="63">
        <v>2016</v>
      </c>
      <c r="P10" s="76">
        <v>73288</v>
      </c>
      <c r="Q10" s="63">
        <v>2019</v>
      </c>
      <c r="R10" s="76">
        <v>371576</v>
      </c>
      <c r="S10" s="144"/>
      <c r="T10" s="144"/>
      <c r="U10" s="66"/>
      <c r="V10" s="67" t="s">
        <v>9</v>
      </c>
      <c r="W10" s="68">
        <f t="shared" si="3"/>
        <v>0.19723555880896507</v>
      </c>
      <c r="X10" s="68">
        <f t="shared" si="4"/>
        <v>4.0700796856238401</v>
      </c>
      <c r="Y10" s="62" t="str">
        <f t="shared" si="5"/>
        <v>Total de famílias beneficiadas no programa Agricultura Familiar (unidade)</v>
      </c>
    </row>
    <row r="11" spans="1:25" ht="25.5" x14ac:dyDescent="0.25">
      <c r="A11" s="81" t="s">
        <v>756</v>
      </c>
      <c r="B11" s="81" t="str">
        <f t="shared" si="0"/>
        <v>SAR - Secretaria de Estado da Agricultura e da Pesca</v>
      </c>
      <c r="C11" s="63">
        <v>44001</v>
      </c>
      <c r="D11" s="63" t="s">
        <v>9</v>
      </c>
      <c r="E11" s="62" t="s">
        <v>301</v>
      </c>
      <c r="F11" s="144" t="str">
        <f t="shared" si="1"/>
        <v>44001 - Secretaria de Estado da Agricultura e da Pesca</v>
      </c>
      <c r="G11" s="63">
        <v>335</v>
      </c>
      <c r="H11" s="144" t="str">
        <f t="shared" si="2"/>
        <v>335 - Santa Catarina Rural</v>
      </c>
      <c r="I11" s="62" t="s">
        <v>277</v>
      </c>
      <c r="J11" s="62" t="s">
        <v>15</v>
      </c>
      <c r="K11" s="144" t="s">
        <v>581</v>
      </c>
      <c r="L11" s="66" t="s">
        <v>222</v>
      </c>
      <c r="M11" s="62"/>
      <c r="N11" s="70" t="s">
        <v>20</v>
      </c>
      <c r="O11" s="63">
        <v>2016</v>
      </c>
      <c r="P11" s="76">
        <v>1766</v>
      </c>
      <c r="Q11" s="63">
        <v>2019</v>
      </c>
      <c r="R11" s="76">
        <v>3616</v>
      </c>
      <c r="S11" s="144"/>
      <c r="T11" s="144"/>
      <c r="U11" s="66"/>
      <c r="V11" s="67" t="s">
        <v>279</v>
      </c>
      <c r="W11" s="68">
        <f t="shared" si="3"/>
        <v>0.48838495575221241</v>
      </c>
      <c r="X11" s="68">
        <f t="shared" si="4"/>
        <v>1.0475651189127972</v>
      </c>
      <c r="Y11" s="62" t="str">
        <f t="shared" si="5"/>
        <v>Total de propostas apoiadas no programa SC Rural (unidade)</v>
      </c>
    </row>
    <row r="12" spans="1:25" ht="229.5" x14ac:dyDescent="0.25">
      <c r="A12" s="81" t="s">
        <v>756</v>
      </c>
      <c r="B12" s="81" t="str">
        <f t="shared" si="0"/>
        <v>CIDASC - Cia Integrada de Desenvolvimento Agrícola</v>
      </c>
      <c r="C12" s="63">
        <v>44022</v>
      </c>
      <c r="D12" s="63" t="s">
        <v>178</v>
      </c>
      <c r="E12" s="62" t="s">
        <v>299</v>
      </c>
      <c r="F12" s="144" t="str">
        <f t="shared" si="1"/>
        <v>44022 - Cia Integrada de Desenvolvimento Agrícola</v>
      </c>
      <c r="G12" s="63">
        <v>310</v>
      </c>
      <c r="H12" s="144" t="str">
        <f t="shared" si="2"/>
        <v>310 - Agronegócio Competitivo</v>
      </c>
      <c r="I12" s="62" t="s">
        <v>158</v>
      </c>
      <c r="J12" s="73" t="s">
        <v>754</v>
      </c>
      <c r="K12" s="144" t="s">
        <v>97</v>
      </c>
      <c r="L12" s="66" t="s">
        <v>222</v>
      </c>
      <c r="M12" s="62"/>
      <c r="N12" s="70" t="s">
        <v>492</v>
      </c>
      <c r="O12" s="63">
        <v>2016</v>
      </c>
      <c r="P12" s="76">
        <v>1597000</v>
      </c>
      <c r="Q12" s="63">
        <v>2019</v>
      </c>
      <c r="R12" s="76">
        <v>1621000</v>
      </c>
      <c r="S12" s="144"/>
      <c r="T12" s="144"/>
      <c r="U12" s="66"/>
      <c r="V12" s="67" t="s">
        <v>51</v>
      </c>
      <c r="W12" s="68">
        <f t="shared" si="3"/>
        <v>0.98519432449105493</v>
      </c>
      <c r="X12" s="68">
        <f t="shared" si="4"/>
        <v>1.5028177833437696E-2</v>
      </c>
      <c r="Y12" s="62" t="str">
        <f t="shared" si="5"/>
        <v>Exportação catarinense de milho e soja  (tonelada)</v>
      </c>
    </row>
    <row r="13" spans="1:25" ht="63.75" x14ac:dyDescent="0.25">
      <c r="A13" s="81" t="s">
        <v>756</v>
      </c>
      <c r="B13" s="81" t="str">
        <f t="shared" si="0"/>
        <v>CIDASC - Cia Integrada de Desenvolvimento Agrícola</v>
      </c>
      <c r="C13" s="63">
        <v>44022</v>
      </c>
      <c r="D13" s="63" t="s">
        <v>178</v>
      </c>
      <c r="E13" s="62" t="s">
        <v>299</v>
      </c>
      <c r="F13" s="144" t="str">
        <f t="shared" si="1"/>
        <v>44022 - Cia Integrada de Desenvolvimento Agrícola</v>
      </c>
      <c r="G13" s="63">
        <v>315</v>
      </c>
      <c r="H13" s="144" t="str">
        <f t="shared" si="2"/>
        <v>315 - Defesa Sanitária Agropecuária</v>
      </c>
      <c r="I13" s="62" t="s">
        <v>159</v>
      </c>
      <c r="J13" s="62" t="s">
        <v>17</v>
      </c>
      <c r="K13" s="144" t="s">
        <v>98</v>
      </c>
      <c r="L13" s="66" t="s">
        <v>222</v>
      </c>
      <c r="M13" s="62"/>
      <c r="N13" s="70" t="s">
        <v>20</v>
      </c>
      <c r="O13" s="63">
        <v>2016</v>
      </c>
      <c r="P13" s="76">
        <v>4</v>
      </c>
      <c r="Q13" s="63">
        <v>2019</v>
      </c>
      <c r="R13" s="76">
        <v>4</v>
      </c>
      <c r="S13" s="144"/>
      <c r="T13" s="144"/>
      <c r="U13" s="66"/>
      <c r="V13" s="67" t="s">
        <v>48</v>
      </c>
      <c r="W13" s="68">
        <f t="shared" si="3"/>
        <v>1</v>
      </c>
      <c r="X13" s="68">
        <f t="shared" si="4"/>
        <v>0</v>
      </c>
      <c r="Y13" s="62" t="str">
        <f t="shared" si="5"/>
        <v>Certificações sanitárias de área/zona livre de doenças animais e pragas/doenças vegetais  (unidade)</v>
      </c>
    </row>
    <row r="14" spans="1:25" ht="89.25" x14ac:dyDescent="0.25">
      <c r="A14" s="81" t="s">
        <v>756</v>
      </c>
      <c r="B14" s="81" t="str">
        <f t="shared" si="0"/>
        <v>EPAGRI - Empresa de Pesquisa Agropecuária e Extensão Rural</v>
      </c>
      <c r="C14" s="63">
        <v>44023</v>
      </c>
      <c r="D14" s="63" t="s">
        <v>179</v>
      </c>
      <c r="E14" s="62" t="s">
        <v>298</v>
      </c>
      <c r="F14" s="144" t="str">
        <f t="shared" si="1"/>
        <v>44023 - Empresa de Pesquisa Agropecuária e Extensão Rural</v>
      </c>
      <c r="G14" s="63">
        <v>310</v>
      </c>
      <c r="H14" s="144" t="str">
        <f t="shared" si="2"/>
        <v>310 - Agronegócio Competitivo</v>
      </c>
      <c r="I14" s="62" t="s">
        <v>158</v>
      </c>
      <c r="J14" s="73" t="s">
        <v>754</v>
      </c>
      <c r="K14" s="144" t="s">
        <v>109</v>
      </c>
      <c r="L14" s="66" t="s">
        <v>222</v>
      </c>
      <c r="M14" s="82" t="s">
        <v>110</v>
      </c>
      <c r="N14" s="109" t="s">
        <v>25</v>
      </c>
      <c r="O14" s="84">
        <v>2016</v>
      </c>
      <c r="P14" s="111">
        <v>15.2</v>
      </c>
      <c r="Q14" s="84">
        <v>2019</v>
      </c>
      <c r="R14" s="112">
        <v>17.5</v>
      </c>
      <c r="S14" s="144"/>
      <c r="T14" s="144"/>
      <c r="U14" s="66"/>
      <c r="V14" s="67" t="s">
        <v>179</v>
      </c>
      <c r="W14" s="68">
        <f t="shared" si="3"/>
        <v>0.86857142857142855</v>
      </c>
      <c r="X14" s="68">
        <f t="shared" si="4"/>
        <v>0.15131578947368426</v>
      </c>
      <c r="Y14" s="62" t="str">
        <f t="shared" si="5"/>
        <v>Capacitação de agricultores e pescadores  (%)</v>
      </c>
    </row>
    <row r="15" spans="1:25" ht="89.25" x14ac:dyDescent="0.25">
      <c r="A15" s="81" t="s">
        <v>756</v>
      </c>
      <c r="B15" s="81" t="str">
        <f t="shared" si="0"/>
        <v>EPAGRI - Empresa de Pesquisa Agropecuária e Extensão Rural</v>
      </c>
      <c r="C15" s="63">
        <v>44023</v>
      </c>
      <c r="D15" s="63" t="s">
        <v>179</v>
      </c>
      <c r="E15" s="62" t="s">
        <v>298</v>
      </c>
      <c r="F15" s="144" t="str">
        <f t="shared" si="1"/>
        <v>44023 - Empresa de Pesquisa Agropecuária e Extensão Rural</v>
      </c>
      <c r="G15" s="63">
        <v>310</v>
      </c>
      <c r="H15" s="144" t="str">
        <f t="shared" si="2"/>
        <v>310 - Agronegócio Competitivo</v>
      </c>
      <c r="I15" s="62" t="s">
        <v>158</v>
      </c>
      <c r="J15" s="73" t="s">
        <v>754</v>
      </c>
      <c r="K15" s="144" t="s">
        <v>111</v>
      </c>
      <c r="L15" s="66" t="s">
        <v>222</v>
      </c>
      <c r="M15" s="82" t="s">
        <v>112</v>
      </c>
      <c r="N15" s="109" t="s">
        <v>25</v>
      </c>
      <c r="O15" s="84">
        <v>2016</v>
      </c>
      <c r="P15" s="111">
        <v>55.9</v>
      </c>
      <c r="Q15" s="84">
        <v>2019</v>
      </c>
      <c r="R15" s="112">
        <v>56.5</v>
      </c>
      <c r="S15" s="144"/>
      <c r="T15" s="144"/>
      <c r="U15" s="66"/>
      <c r="V15" s="67" t="s">
        <v>179</v>
      </c>
      <c r="W15" s="68">
        <f t="shared" si="3"/>
        <v>0.98938053097345136</v>
      </c>
      <c r="X15" s="68">
        <f t="shared" si="4"/>
        <v>1.0733452593917735E-2</v>
      </c>
      <c r="Y15" s="62" t="str">
        <f t="shared" si="5"/>
        <v>Cobertura de atendimento a agricultores  (%)</v>
      </c>
    </row>
    <row r="16" spans="1:25" ht="89.25" x14ac:dyDescent="0.25">
      <c r="A16" s="81" t="s">
        <v>756</v>
      </c>
      <c r="B16" s="81" t="str">
        <f t="shared" si="0"/>
        <v>EPAGRI - Empresa de Pesquisa Agropecuária e Extensão Rural</v>
      </c>
      <c r="C16" s="63">
        <v>44023</v>
      </c>
      <c r="D16" s="63" t="s">
        <v>179</v>
      </c>
      <c r="E16" s="62" t="s">
        <v>298</v>
      </c>
      <c r="F16" s="144" t="str">
        <f t="shared" si="1"/>
        <v>44023 - Empresa de Pesquisa Agropecuária e Extensão Rural</v>
      </c>
      <c r="G16" s="63">
        <v>310</v>
      </c>
      <c r="H16" s="144" t="str">
        <f t="shared" si="2"/>
        <v>310 - Agronegócio Competitivo</v>
      </c>
      <c r="I16" s="62" t="s">
        <v>158</v>
      </c>
      <c r="J16" s="73" t="s">
        <v>754</v>
      </c>
      <c r="K16" s="144" t="s">
        <v>113</v>
      </c>
      <c r="L16" s="66" t="s">
        <v>222</v>
      </c>
      <c r="M16" s="82" t="s">
        <v>114</v>
      </c>
      <c r="N16" s="109" t="s">
        <v>25</v>
      </c>
      <c r="O16" s="84">
        <v>2016</v>
      </c>
      <c r="P16" s="111">
        <v>38.9</v>
      </c>
      <c r="Q16" s="84">
        <v>2019</v>
      </c>
      <c r="R16" s="112">
        <v>45</v>
      </c>
      <c r="S16" s="144"/>
      <c r="T16" s="144"/>
      <c r="U16" s="66"/>
      <c r="V16" s="67" t="s">
        <v>179</v>
      </c>
      <c r="W16" s="68">
        <f t="shared" si="3"/>
        <v>0.86444444444444446</v>
      </c>
      <c r="X16" s="68">
        <f t="shared" si="4"/>
        <v>0.15681233933161959</v>
      </c>
      <c r="Y16" s="62" t="str">
        <f t="shared" si="5"/>
        <v>Participação de atividade de campo (%)</v>
      </c>
    </row>
    <row r="17" spans="1:25" ht="89.25" x14ac:dyDescent="0.25">
      <c r="A17" s="81" t="s">
        <v>756</v>
      </c>
      <c r="B17" s="81" t="str">
        <f t="shared" si="0"/>
        <v>EPAGRI - Empresa de Pesquisa Agropecuária e Extensão Rural</v>
      </c>
      <c r="C17" s="63">
        <v>44023</v>
      </c>
      <c r="D17" s="63" t="s">
        <v>179</v>
      </c>
      <c r="E17" s="62" t="s">
        <v>298</v>
      </c>
      <c r="F17" s="144" t="str">
        <f t="shared" si="1"/>
        <v>44023 - Empresa de Pesquisa Agropecuária e Extensão Rural</v>
      </c>
      <c r="G17" s="63">
        <v>310</v>
      </c>
      <c r="H17" s="144" t="str">
        <f t="shared" si="2"/>
        <v>310 - Agronegócio Competitivo</v>
      </c>
      <c r="I17" s="62" t="s">
        <v>158</v>
      </c>
      <c r="J17" s="73" t="s">
        <v>754</v>
      </c>
      <c r="K17" s="144" t="s">
        <v>450</v>
      </c>
      <c r="L17" s="66" t="s">
        <v>222</v>
      </c>
      <c r="M17" s="82" t="s">
        <v>104</v>
      </c>
      <c r="N17" s="109" t="s">
        <v>34</v>
      </c>
      <c r="O17" s="84">
        <v>2016</v>
      </c>
      <c r="P17" s="113">
        <v>5.01</v>
      </c>
      <c r="Q17" s="84">
        <v>2019</v>
      </c>
      <c r="R17" s="114">
        <v>5.0999999999999996</v>
      </c>
      <c r="S17" s="144"/>
      <c r="T17" s="144"/>
      <c r="U17" s="66"/>
      <c r="V17" s="67" t="s">
        <v>179</v>
      </c>
      <c r="W17" s="68">
        <f t="shared" si="3"/>
        <v>0.98235294117647065</v>
      </c>
      <c r="X17" s="68">
        <f t="shared" si="4"/>
        <v>1.7964071856287397E-2</v>
      </c>
      <c r="Y17" s="62" t="str">
        <f t="shared" si="5"/>
        <v>Retorno social  (R$)</v>
      </c>
    </row>
    <row r="18" spans="1:25" ht="89.25" x14ac:dyDescent="0.25">
      <c r="A18" s="81" t="s">
        <v>756</v>
      </c>
      <c r="B18" s="81" t="str">
        <f t="shared" si="0"/>
        <v>EPAGRI - Empresa de Pesquisa Agropecuária e Extensão Rural</v>
      </c>
      <c r="C18" s="63">
        <v>44023</v>
      </c>
      <c r="D18" s="63" t="s">
        <v>179</v>
      </c>
      <c r="E18" s="62" t="s">
        <v>298</v>
      </c>
      <c r="F18" s="144" t="str">
        <f t="shared" si="1"/>
        <v>44023 - Empresa de Pesquisa Agropecuária e Extensão Rural</v>
      </c>
      <c r="G18" s="63">
        <v>310</v>
      </c>
      <c r="H18" s="144" t="str">
        <f t="shared" si="2"/>
        <v>310 - Agronegócio Competitivo</v>
      </c>
      <c r="I18" s="62" t="s">
        <v>158</v>
      </c>
      <c r="J18" s="73" t="s">
        <v>754</v>
      </c>
      <c r="K18" s="144" t="s">
        <v>105</v>
      </c>
      <c r="L18" s="66" t="s">
        <v>222</v>
      </c>
      <c r="M18" s="82" t="s">
        <v>106</v>
      </c>
      <c r="N18" s="70" t="s">
        <v>20</v>
      </c>
      <c r="O18" s="84">
        <v>2016</v>
      </c>
      <c r="P18" s="113">
        <v>1.3</v>
      </c>
      <c r="Q18" s="84">
        <v>2019</v>
      </c>
      <c r="R18" s="114">
        <v>1.2</v>
      </c>
      <c r="S18" s="144"/>
      <c r="T18" s="144"/>
      <c r="U18" s="66"/>
      <c r="V18" s="67" t="s">
        <v>179</v>
      </c>
      <c r="W18" s="68">
        <f t="shared" si="3"/>
        <v>1.0833333333333335</v>
      </c>
      <c r="X18" s="68">
        <f t="shared" si="4"/>
        <v>-7.6923076923076983E-2</v>
      </c>
      <c r="Y18" s="62" t="str">
        <f t="shared" si="5"/>
        <v>Média de projetos correntes aplicados por pesquisador  (unidade)</v>
      </c>
    </row>
    <row r="19" spans="1:25" ht="89.25" x14ac:dyDescent="0.25">
      <c r="A19" s="81" t="s">
        <v>756</v>
      </c>
      <c r="B19" s="81" t="str">
        <f t="shared" si="0"/>
        <v>EPAGRI - Empresa de Pesquisa Agropecuária e Extensão Rural</v>
      </c>
      <c r="C19" s="63">
        <v>44023</v>
      </c>
      <c r="D19" s="63" t="s">
        <v>179</v>
      </c>
      <c r="E19" s="62" t="s">
        <v>298</v>
      </c>
      <c r="F19" s="144" t="str">
        <f t="shared" si="1"/>
        <v>44023 - Empresa de Pesquisa Agropecuária e Extensão Rural</v>
      </c>
      <c r="G19" s="63">
        <v>310</v>
      </c>
      <c r="H19" s="144" t="str">
        <f t="shared" si="2"/>
        <v>310 - Agronegócio Competitivo</v>
      </c>
      <c r="I19" s="62" t="s">
        <v>158</v>
      </c>
      <c r="J19" s="73" t="s">
        <v>754</v>
      </c>
      <c r="K19" s="144" t="s">
        <v>32</v>
      </c>
      <c r="L19" s="66" t="s">
        <v>222</v>
      </c>
      <c r="M19" s="82"/>
      <c r="N19" s="70" t="s">
        <v>20</v>
      </c>
      <c r="O19" s="84">
        <v>2016</v>
      </c>
      <c r="P19" s="115">
        <v>13</v>
      </c>
      <c r="Q19" s="84">
        <v>2019</v>
      </c>
      <c r="R19" s="85">
        <v>13</v>
      </c>
      <c r="S19" s="144"/>
      <c r="T19" s="144"/>
      <c r="U19" s="66"/>
      <c r="V19" s="67" t="s">
        <v>179</v>
      </c>
      <c r="W19" s="68">
        <f t="shared" si="3"/>
        <v>1</v>
      </c>
      <c r="X19" s="68">
        <f t="shared" si="4"/>
        <v>0</v>
      </c>
      <c r="Y19" s="62" t="str">
        <f t="shared" si="5"/>
        <v>Novas cultivares e tecnologias (unidade)</v>
      </c>
    </row>
    <row r="20" spans="1:25" ht="89.25" x14ac:dyDescent="0.25">
      <c r="A20" s="81" t="s">
        <v>756</v>
      </c>
      <c r="B20" s="81" t="str">
        <f t="shared" si="0"/>
        <v>EPAGRI - Empresa de Pesquisa Agropecuária e Extensão Rural</v>
      </c>
      <c r="C20" s="63">
        <v>44023</v>
      </c>
      <c r="D20" s="63" t="s">
        <v>179</v>
      </c>
      <c r="E20" s="62" t="s">
        <v>298</v>
      </c>
      <c r="F20" s="144" t="str">
        <f t="shared" si="1"/>
        <v>44023 - Empresa de Pesquisa Agropecuária e Extensão Rural</v>
      </c>
      <c r="G20" s="63">
        <v>310</v>
      </c>
      <c r="H20" s="144" t="str">
        <f t="shared" si="2"/>
        <v>310 - Agronegócio Competitivo</v>
      </c>
      <c r="I20" s="62" t="s">
        <v>158</v>
      </c>
      <c r="J20" s="73" t="s">
        <v>754</v>
      </c>
      <c r="K20" s="144" t="s">
        <v>107</v>
      </c>
      <c r="L20" s="66" t="s">
        <v>222</v>
      </c>
      <c r="M20" s="82" t="s">
        <v>108</v>
      </c>
      <c r="N20" s="70" t="s">
        <v>20</v>
      </c>
      <c r="O20" s="84">
        <v>2016</v>
      </c>
      <c r="P20" s="113">
        <v>2.8</v>
      </c>
      <c r="Q20" s="84">
        <v>2019</v>
      </c>
      <c r="R20" s="114">
        <v>2.6</v>
      </c>
      <c r="S20" s="144"/>
      <c r="T20" s="144"/>
      <c r="U20" s="66"/>
      <c r="V20" s="67" t="s">
        <v>179</v>
      </c>
      <c r="W20" s="68">
        <f t="shared" si="3"/>
        <v>1.0769230769230769</v>
      </c>
      <c r="X20" s="68">
        <f t="shared" si="4"/>
        <v>-7.1428571428571341E-2</v>
      </c>
      <c r="Y20" s="62" t="str">
        <f t="shared" si="5"/>
        <v>Publicações aplicadas por pesquisador  (unidade)</v>
      </c>
    </row>
    <row r="21" spans="1:25" ht="51" x14ac:dyDescent="0.25">
      <c r="A21" s="81" t="s">
        <v>722</v>
      </c>
      <c r="B21" s="81" t="str">
        <f t="shared" si="0"/>
        <v>SST - Secretaria de Estado da Assistência Social</v>
      </c>
      <c r="C21" s="63">
        <v>26001</v>
      </c>
      <c r="D21" s="63" t="s">
        <v>341</v>
      </c>
      <c r="E21" s="62" t="s">
        <v>342</v>
      </c>
      <c r="F21" s="144" t="str">
        <f t="shared" si="1"/>
        <v>26001 - Secretaria de Estado da Assistência Social</v>
      </c>
      <c r="G21" s="63">
        <v>510</v>
      </c>
      <c r="H21" s="144" t="str">
        <f t="shared" si="2"/>
        <v>510 - Gestão do SUAS</v>
      </c>
      <c r="I21" s="62" t="s">
        <v>344</v>
      </c>
      <c r="J21" s="62" t="s">
        <v>404</v>
      </c>
      <c r="K21" s="144" t="s">
        <v>677</v>
      </c>
      <c r="L21" s="66" t="s">
        <v>222</v>
      </c>
      <c r="M21" s="62"/>
      <c r="N21" s="70" t="s">
        <v>25</v>
      </c>
      <c r="O21" s="63">
        <v>2017</v>
      </c>
      <c r="P21" s="76">
        <v>0</v>
      </c>
      <c r="Q21" s="63">
        <v>2019</v>
      </c>
      <c r="R21" s="63">
        <v>100</v>
      </c>
      <c r="S21" s="144"/>
      <c r="T21" s="144"/>
      <c r="U21" s="66"/>
      <c r="V21" s="67" t="s">
        <v>341</v>
      </c>
      <c r="W21" s="68">
        <f t="shared" si="3"/>
        <v>0</v>
      </c>
      <c r="X21" s="68">
        <f t="shared" si="4"/>
        <v>0</v>
      </c>
      <c r="Y21" s="62" t="str">
        <f t="shared" si="5"/>
        <v>Percentual de municípios cofinanciados que ofer-tam Alta Complexidade (%)</v>
      </c>
    </row>
    <row r="22" spans="1:25" ht="51" x14ac:dyDescent="0.25">
      <c r="A22" s="81" t="s">
        <v>722</v>
      </c>
      <c r="B22" s="81" t="str">
        <f t="shared" si="0"/>
        <v>SST - Secretaria de Estado da Assistência Social</v>
      </c>
      <c r="C22" s="63">
        <v>26001</v>
      </c>
      <c r="D22" s="63" t="s">
        <v>341</v>
      </c>
      <c r="E22" s="62" t="s">
        <v>342</v>
      </c>
      <c r="F22" s="144" t="str">
        <f t="shared" si="1"/>
        <v>26001 - Secretaria de Estado da Assistência Social</v>
      </c>
      <c r="G22" s="63">
        <v>510</v>
      </c>
      <c r="H22" s="144" t="str">
        <f t="shared" si="2"/>
        <v>510 - Gestão do SUAS</v>
      </c>
      <c r="I22" s="62" t="s">
        <v>344</v>
      </c>
      <c r="J22" s="62" t="s">
        <v>404</v>
      </c>
      <c r="K22" s="144" t="s">
        <v>678</v>
      </c>
      <c r="L22" s="66" t="s">
        <v>222</v>
      </c>
      <c r="M22" s="62"/>
      <c r="N22" s="70" t="s">
        <v>25</v>
      </c>
      <c r="O22" s="63">
        <v>2017</v>
      </c>
      <c r="P22" s="76">
        <v>0</v>
      </c>
      <c r="Q22" s="63">
        <v>2019</v>
      </c>
      <c r="R22" s="63">
        <v>100</v>
      </c>
      <c r="S22" s="144"/>
      <c r="T22" s="144"/>
      <c r="U22" s="66"/>
      <c r="V22" s="67" t="s">
        <v>341</v>
      </c>
      <c r="W22" s="68">
        <f t="shared" si="3"/>
        <v>0</v>
      </c>
      <c r="X22" s="68">
        <f t="shared" si="4"/>
        <v>0</v>
      </c>
      <c r="Y22" s="62" t="str">
        <f t="shared" si="5"/>
        <v>Percentual de municípios Cofinanciados – Benefí-cios Eventuais (%)</v>
      </c>
    </row>
    <row r="23" spans="1:25" ht="51" x14ac:dyDescent="0.25">
      <c r="A23" s="81" t="s">
        <v>722</v>
      </c>
      <c r="B23" s="81" t="str">
        <f t="shared" si="0"/>
        <v>SST - Secretaria de Estado da Assistência Social</v>
      </c>
      <c r="C23" s="63">
        <v>26001</v>
      </c>
      <c r="D23" s="63" t="s">
        <v>341</v>
      </c>
      <c r="E23" s="62" t="s">
        <v>342</v>
      </c>
      <c r="F23" s="144" t="str">
        <f t="shared" si="1"/>
        <v>26001 - Secretaria de Estado da Assistência Social</v>
      </c>
      <c r="G23" s="63">
        <v>510</v>
      </c>
      <c r="H23" s="144" t="str">
        <f t="shared" si="2"/>
        <v>510 - Gestão do SUAS</v>
      </c>
      <c r="I23" s="62" t="s">
        <v>344</v>
      </c>
      <c r="J23" s="62" t="s">
        <v>404</v>
      </c>
      <c r="K23" s="146" t="s">
        <v>673</v>
      </c>
      <c r="L23" s="66" t="s">
        <v>222</v>
      </c>
      <c r="M23" s="62"/>
      <c r="N23" s="70" t="s">
        <v>25</v>
      </c>
      <c r="O23" s="63">
        <v>2017</v>
      </c>
      <c r="P23" s="76">
        <v>98</v>
      </c>
      <c r="Q23" s="63">
        <v>2019</v>
      </c>
      <c r="R23" s="76">
        <v>98</v>
      </c>
      <c r="S23" s="146"/>
      <c r="T23" s="146"/>
      <c r="U23" s="66"/>
      <c r="V23" s="67" t="s">
        <v>341</v>
      </c>
      <c r="W23" s="68">
        <f t="shared" si="3"/>
        <v>1</v>
      </c>
      <c r="X23" s="68">
        <f t="shared" si="4"/>
        <v>0</v>
      </c>
      <c r="Y23" s="62" t="str">
        <f t="shared" si="5"/>
        <v>Percentual de Cobertura de CRAS (%)</v>
      </c>
    </row>
    <row r="24" spans="1:25" ht="51" x14ac:dyDescent="0.25">
      <c r="A24" s="81" t="s">
        <v>722</v>
      </c>
      <c r="B24" s="81" t="str">
        <f t="shared" si="0"/>
        <v>SST - Secretaria de Estado da Assistência Social</v>
      </c>
      <c r="C24" s="63">
        <v>26001</v>
      </c>
      <c r="D24" s="63" t="s">
        <v>341</v>
      </c>
      <c r="E24" s="62" t="s">
        <v>342</v>
      </c>
      <c r="F24" s="144" t="str">
        <f t="shared" si="1"/>
        <v>26001 - Secretaria de Estado da Assistência Social</v>
      </c>
      <c r="G24" s="63">
        <v>510</v>
      </c>
      <c r="H24" s="144" t="str">
        <f t="shared" si="2"/>
        <v>510 - Gestão do SUAS</v>
      </c>
      <c r="I24" s="62" t="s">
        <v>344</v>
      </c>
      <c r="J24" s="62" t="s">
        <v>404</v>
      </c>
      <c r="K24" s="147" t="s">
        <v>674</v>
      </c>
      <c r="L24" s="66" t="s">
        <v>222</v>
      </c>
      <c r="M24" s="62"/>
      <c r="N24" s="70" t="s">
        <v>25</v>
      </c>
      <c r="O24" s="63">
        <v>2017</v>
      </c>
      <c r="P24" s="76">
        <v>99</v>
      </c>
      <c r="Q24" s="63">
        <v>2019</v>
      </c>
      <c r="R24" s="76">
        <v>99</v>
      </c>
      <c r="S24" s="147"/>
      <c r="T24" s="147"/>
      <c r="U24" s="66"/>
      <c r="V24" s="67" t="s">
        <v>341</v>
      </c>
      <c r="W24" s="68">
        <f t="shared" si="3"/>
        <v>1</v>
      </c>
      <c r="X24" s="68">
        <f t="shared" si="4"/>
        <v>0</v>
      </c>
      <c r="Y24" s="62" t="str">
        <f t="shared" si="5"/>
        <v>Percentual de Cobertura de CREAS (município de pequeno porte II)  (%)</v>
      </c>
    </row>
    <row r="25" spans="1:25" ht="51" x14ac:dyDescent="0.25">
      <c r="A25" s="81" t="s">
        <v>722</v>
      </c>
      <c r="B25" s="81" t="str">
        <f t="shared" si="0"/>
        <v>SST - Secretaria de Estado da Assistência Social</v>
      </c>
      <c r="C25" s="63">
        <v>26001</v>
      </c>
      <c r="D25" s="63" t="s">
        <v>341</v>
      </c>
      <c r="E25" s="62" t="s">
        <v>342</v>
      </c>
      <c r="F25" s="144" t="str">
        <f t="shared" si="1"/>
        <v>26001 - Secretaria de Estado da Assistência Social</v>
      </c>
      <c r="G25" s="63">
        <v>510</v>
      </c>
      <c r="H25" s="144" t="str">
        <f t="shared" si="2"/>
        <v>510 - Gestão do SUAS</v>
      </c>
      <c r="I25" s="62" t="s">
        <v>344</v>
      </c>
      <c r="J25" s="62" t="s">
        <v>404</v>
      </c>
      <c r="K25" s="147" t="s">
        <v>675</v>
      </c>
      <c r="L25" s="66" t="s">
        <v>222</v>
      </c>
      <c r="M25" s="62"/>
      <c r="N25" s="70" t="s">
        <v>25</v>
      </c>
      <c r="O25" s="63">
        <v>2017</v>
      </c>
      <c r="P25" s="76">
        <v>100</v>
      </c>
      <c r="Q25" s="63">
        <v>2019</v>
      </c>
      <c r="R25" s="76">
        <v>100</v>
      </c>
      <c r="S25" s="147"/>
      <c r="T25" s="147"/>
      <c r="U25" s="66"/>
      <c r="V25" s="67" t="s">
        <v>341</v>
      </c>
      <c r="W25" s="68">
        <f t="shared" si="3"/>
        <v>1</v>
      </c>
      <c r="X25" s="68">
        <f t="shared" si="4"/>
        <v>0</v>
      </c>
      <c r="Y25" s="62" t="str">
        <f t="shared" si="5"/>
        <v>Percentual de municípios cofinanciados que possu-em CRAS  (%)</v>
      </c>
    </row>
    <row r="26" spans="1:25" ht="51" x14ac:dyDescent="0.25">
      <c r="A26" s="81" t="s">
        <v>722</v>
      </c>
      <c r="B26" s="81" t="str">
        <f t="shared" si="0"/>
        <v>SST - Secretaria de Estado da Assistência Social</v>
      </c>
      <c r="C26" s="63">
        <v>26001</v>
      </c>
      <c r="D26" s="63" t="s">
        <v>341</v>
      </c>
      <c r="E26" s="62" t="s">
        <v>342</v>
      </c>
      <c r="F26" s="144" t="str">
        <f t="shared" si="1"/>
        <v>26001 - Secretaria de Estado da Assistência Social</v>
      </c>
      <c r="G26" s="63">
        <v>510</v>
      </c>
      <c r="H26" s="144" t="str">
        <f t="shared" si="2"/>
        <v>510 - Gestão do SUAS</v>
      </c>
      <c r="I26" s="62" t="s">
        <v>344</v>
      </c>
      <c r="J26" s="62" t="s">
        <v>404</v>
      </c>
      <c r="K26" s="147" t="s">
        <v>676</v>
      </c>
      <c r="L26" s="66" t="s">
        <v>222</v>
      </c>
      <c r="M26" s="62"/>
      <c r="N26" s="70" t="s">
        <v>25</v>
      </c>
      <c r="O26" s="63">
        <v>2017</v>
      </c>
      <c r="P26" s="76">
        <v>100</v>
      </c>
      <c r="Q26" s="63">
        <v>2019</v>
      </c>
      <c r="R26" s="76">
        <v>100</v>
      </c>
      <c r="S26" s="147"/>
      <c r="T26" s="147"/>
      <c r="U26" s="66"/>
      <c r="V26" s="67" t="s">
        <v>349</v>
      </c>
      <c r="W26" s="68">
        <f t="shared" si="3"/>
        <v>1</v>
      </c>
      <c r="X26" s="68">
        <f t="shared" si="4"/>
        <v>0</v>
      </c>
      <c r="Y26" s="62" t="str">
        <f t="shared" si="5"/>
        <v>Percentual de municípios cofinanciados que possu-em CREAS e Centro POP (%)</v>
      </c>
    </row>
    <row r="27" spans="1:25" ht="51" x14ac:dyDescent="0.25">
      <c r="A27" s="81" t="s">
        <v>722</v>
      </c>
      <c r="B27" s="81" t="str">
        <f t="shared" si="0"/>
        <v>SST - Secretaria de Estado da Assistência Social</v>
      </c>
      <c r="C27" s="63">
        <v>26001</v>
      </c>
      <c r="D27" s="63" t="s">
        <v>341</v>
      </c>
      <c r="E27" s="62" t="s">
        <v>342</v>
      </c>
      <c r="F27" s="144" t="str">
        <f t="shared" si="1"/>
        <v>26001 - Secretaria de Estado da Assistência Social</v>
      </c>
      <c r="G27" s="63">
        <v>510</v>
      </c>
      <c r="H27" s="144" t="str">
        <f t="shared" si="2"/>
        <v>510 - Gestão do SUAS</v>
      </c>
      <c r="I27" s="62" t="s">
        <v>344</v>
      </c>
      <c r="J27" s="62" t="s">
        <v>404</v>
      </c>
      <c r="K27" s="144" t="s">
        <v>679</v>
      </c>
      <c r="L27" s="66" t="s">
        <v>222</v>
      </c>
      <c r="M27" s="62"/>
      <c r="N27" s="70" t="s">
        <v>20</v>
      </c>
      <c r="O27" s="63">
        <v>2017</v>
      </c>
      <c r="P27" s="76">
        <v>70208</v>
      </c>
      <c r="Q27" s="63">
        <v>2019</v>
      </c>
      <c r="R27" s="76">
        <v>70208</v>
      </c>
      <c r="S27" s="144"/>
      <c r="T27" s="144"/>
      <c r="U27" s="66"/>
      <c r="V27" s="67" t="s">
        <v>341</v>
      </c>
      <c r="W27" s="68">
        <f t="shared" si="3"/>
        <v>1</v>
      </c>
      <c r="X27" s="68">
        <f t="shared" si="4"/>
        <v>0</v>
      </c>
      <c r="Y27" s="62" t="str">
        <f t="shared" si="5"/>
        <v>Número de famílias em situação de extrema pobre-za na área urbana (unidade)</v>
      </c>
    </row>
    <row r="28" spans="1:25" ht="51" x14ac:dyDescent="0.25">
      <c r="A28" s="81" t="s">
        <v>722</v>
      </c>
      <c r="B28" s="81" t="str">
        <f t="shared" si="0"/>
        <v>SST - Secretaria de Estado da Assistência Social</v>
      </c>
      <c r="C28" s="63">
        <v>26001</v>
      </c>
      <c r="D28" s="63" t="s">
        <v>341</v>
      </c>
      <c r="E28" s="62" t="s">
        <v>342</v>
      </c>
      <c r="F28" s="144" t="str">
        <f t="shared" si="1"/>
        <v>26001 - Secretaria de Estado da Assistência Social</v>
      </c>
      <c r="G28" s="63">
        <v>510</v>
      </c>
      <c r="H28" s="144" t="str">
        <f t="shared" si="2"/>
        <v>510 - Gestão do SUAS</v>
      </c>
      <c r="I28" s="62" t="s">
        <v>344</v>
      </c>
      <c r="J28" s="62" t="s">
        <v>404</v>
      </c>
      <c r="K28" s="144" t="s">
        <v>680</v>
      </c>
      <c r="L28" s="66" t="s">
        <v>222</v>
      </c>
      <c r="M28" s="62"/>
      <c r="N28" s="70" t="s">
        <v>20</v>
      </c>
      <c r="O28" s="63">
        <v>2017</v>
      </c>
      <c r="P28" s="76">
        <v>17002</v>
      </c>
      <c r="Q28" s="63">
        <v>2019</v>
      </c>
      <c r="R28" s="63">
        <v>17002</v>
      </c>
      <c r="S28" s="144"/>
      <c r="T28" s="144"/>
      <c r="U28" s="66"/>
      <c r="V28" s="67" t="s">
        <v>341</v>
      </c>
      <c r="W28" s="68">
        <f t="shared" si="3"/>
        <v>1</v>
      </c>
      <c r="X28" s="68">
        <f t="shared" si="4"/>
        <v>0</v>
      </c>
      <c r="Y28" s="62" t="str">
        <f t="shared" si="5"/>
        <v>Número de famílias em situação de extrema pobreza na área rural (unidade)</v>
      </c>
    </row>
    <row r="29" spans="1:25" ht="51" x14ac:dyDescent="0.25">
      <c r="A29" s="81" t="s">
        <v>722</v>
      </c>
      <c r="B29" s="81" t="str">
        <f t="shared" si="0"/>
        <v>SST - Secretaria de Estado da Assistência Social</v>
      </c>
      <c r="C29" s="63">
        <v>26001</v>
      </c>
      <c r="D29" s="63" t="s">
        <v>341</v>
      </c>
      <c r="E29" s="62" t="s">
        <v>342</v>
      </c>
      <c r="F29" s="144" t="str">
        <f t="shared" si="1"/>
        <v>26001 - Secretaria de Estado da Assistência Social</v>
      </c>
      <c r="G29" s="63">
        <v>510</v>
      </c>
      <c r="H29" s="144" t="str">
        <f t="shared" si="2"/>
        <v>510 - Gestão do SUAS</v>
      </c>
      <c r="I29" s="62" t="s">
        <v>344</v>
      </c>
      <c r="J29" s="62" t="s">
        <v>404</v>
      </c>
      <c r="K29" s="144" t="s">
        <v>681</v>
      </c>
      <c r="L29" s="66" t="s">
        <v>222</v>
      </c>
      <c r="M29" s="62"/>
      <c r="N29" s="70" t="s">
        <v>20</v>
      </c>
      <c r="O29" s="63">
        <v>2017</v>
      </c>
      <c r="P29" s="76">
        <v>33760</v>
      </c>
      <c r="Q29" s="63">
        <v>2019</v>
      </c>
      <c r="R29" s="76">
        <v>33760</v>
      </c>
      <c r="S29" s="144"/>
      <c r="T29" s="144"/>
      <c r="U29" s="66"/>
      <c r="V29" s="67" t="s">
        <v>341</v>
      </c>
      <c r="W29" s="68">
        <f t="shared" si="3"/>
        <v>1</v>
      </c>
      <c r="X29" s="68">
        <f t="shared" si="4"/>
        <v>0</v>
      </c>
      <c r="Y29" s="62" t="str">
        <f t="shared" si="5"/>
        <v>Quantidade de famílias beneficiadas pelo Programa Santa Renda (unidade)</v>
      </c>
    </row>
    <row r="30" spans="1:25" ht="51" x14ac:dyDescent="0.25">
      <c r="A30" s="81" t="s">
        <v>722</v>
      </c>
      <c r="B30" s="81" t="str">
        <f t="shared" si="0"/>
        <v>SST - Secretaria de Estado da Assistência Social</v>
      </c>
      <c r="C30" s="63">
        <v>26001</v>
      </c>
      <c r="D30" s="63" t="s">
        <v>341</v>
      </c>
      <c r="E30" s="62" t="s">
        <v>342</v>
      </c>
      <c r="F30" s="144" t="str">
        <f t="shared" si="1"/>
        <v>26001 - Secretaria de Estado da Assistência Social</v>
      </c>
      <c r="G30" s="63">
        <v>510</v>
      </c>
      <c r="H30" s="144" t="str">
        <f t="shared" si="2"/>
        <v>510 - Gestão do SUAS</v>
      </c>
      <c r="I30" s="62" t="s">
        <v>344</v>
      </c>
      <c r="J30" s="62" t="s">
        <v>404</v>
      </c>
      <c r="K30" s="144" t="s">
        <v>682</v>
      </c>
      <c r="L30" s="66" t="s">
        <v>222</v>
      </c>
      <c r="M30" s="62"/>
      <c r="N30" s="70" t="s">
        <v>20</v>
      </c>
      <c r="O30" s="63">
        <v>2017</v>
      </c>
      <c r="P30" s="76">
        <v>106</v>
      </c>
      <c r="Q30" s="63">
        <v>2019</v>
      </c>
      <c r="R30" s="76">
        <v>107</v>
      </c>
      <c r="S30" s="144"/>
      <c r="T30" s="144"/>
      <c r="U30" s="66"/>
      <c r="V30" s="67" t="s">
        <v>341</v>
      </c>
      <c r="W30" s="68">
        <f t="shared" si="3"/>
        <v>0.99065420560747663</v>
      </c>
      <c r="X30" s="68">
        <f t="shared" si="4"/>
        <v>9.433962264150943E-3</v>
      </c>
      <c r="Y30" s="62" t="str">
        <f t="shared" si="5"/>
        <v>Quantidade de famílias beneficiadas pelo benefício da gestação múltipla (unidade)</v>
      </c>
    </row>
    <row r="31" spans="1:25" ht="51" x14ac:dyDescent="0.25">
      <c r="A31" s="81" t="s">
        <v>722</v>
      </c>
      <c r="B31" s="81" t="str">
        <f t="shared" si="0"/>
        <v>SST - Secretaria de Estado da Assistência Social</v>
      </c>
      <c r="C31" s="63">
        <v>26001</v>
      </c>
      <c r="D31" s="63" t="s">
        <v>341</v>
      </c>
      <c r="E31" s="62" t="s">
        <v>342</v>
      </c>
      <c r="F31" s="144" t="str">
        <f t="shared" si="1"/>
        <v>26001 - Secretaria de Estado da Assistência Social</v>
      </c>
      <c r="G31" s="63">
        <v>510</v>
      </c>
      <c r="H31" s="144" t="str">
        <f t="shared" si="2"/>
        <v>510 - Gestão do SUAS</v>
      </c>
      <c r="I31" s="62" t="s">
        <v>344</v>
      </c>
      <c r="J31" s="62" t="s">
        <v>404</v>
      </c>
      <c r="K31" s="144" t="s">
        <v>683</v>
      </c>
      <c r="L31" s="66" t="s">
        <v>222</v>
      </c>
      <c r="M31" s="62"/>
      <c r="N31" s="70" t="s">
        <v>20</v>
      </c>
      <c r="O31" s="63">
        <v>2017</v>
      </c>
      <c r="P31" s="76">
        <v>1316</v>
      </c>
      <c r="Q31" s="63">
        <v>2019</v>
      </c>
      <c r="R31" s="76">
        <v>3934</v>
      </c>
      <c r="S31" s="144"/>
      <c r="T31" s="144"/>
      <c r="U31" s="66"/>
      <c r="V31" s="67" t="s">
        <v>341</v>
      </c>
      <c r="W31" s="68">
        <f t="shared" si="3"/>
        <v>0.33451957295373663</v>
      </c>
      <c r="X31" s="68">
        <f t="shared" si="4"/>
        <v>1.9893617021276595</v>
      </c>
      <c r="Y31" s="62" t="str">
        <f t="shared" si="5"/>
        <v>Número de trabalhadores do SUAS (municipais e estaduais)  Capacitados (unidade)</v>
      </c>
    </row>
    <row r="32" spans="1:25" ht="51" x14ac:dyDescent="0.25">
      <c r="A32" s="81" t="s">
        <v>722</v>
      </c>
      <c r="B32" s="81" t="str">
        <f t="shared" si="0"/>
        <v>SST - Secretaria de Estado da Assistência Social</v>
      </c>
      <c r="C32" s="63">
        <v>26001</v>
      </c>
      <c r="D32" s="63" t="s">
        <v>341</v>
      </c>
      <c r="E32" s="62" t="s">
        <v>342</v>
      </c>
      <c r="F32" s="144" t="str">
        <f t="shared" si="1"/>
        <v>26001 - Secretaria de Estado da Assistência Social</v>
      </c>
      <c r="G32" s="63">
        <v>510</v>
      </c>
      <c r="H32" s="144" t="str">
        <f t="shared" si="2"/>
        <v>510 - Gestão do SUAS</v>
      </c>
      <c r="I32" s="62" t="s">
        <v>344</v>
      </c>
      <c r="J32" s="62" t="s">
        <v>404</v>
      </c>
      <c r="K32" s="144" t="s">
        <v>684</v>
      </c>
      <c r="L32" s="66" t="s">
        <v>222</v>
      </c>
      <c r="M32" s="62"/>
      <c r="N32" s="70" t="s">
        <v>20</v>
      </c>
      <c r="O32" s="63">
        <v>2017</v>
      </c>
      <c r="P32" s="76">
        <v>1330</v>
      </c>
      <c r="Q32" s="63">
        <v>2019</v>
      </c>
      <c r="R32" s="76">
        <v>1330</v>
      </c>
      <c r="S32" s="144"/>
      <c r="T32" s="144"/>
      <c r="U32" s="66"/>
      <c r="V32" s="67" t="s">
        <v>341</v>
      </c>
      <c r="W32" s="68">
        <f t="shared" si="3"/>
        <v>1</v>
      </c>
      <c r="X32" s="68">
        <f t="shared" si="4"/>
        <v>0</v>
      </c>
      <c r="Y32" s="62" t="str">
        <f t="shared" si="5"/>
        <v>Número de representantes municipais tecnicamen-te assessorados (unidade)</v>
      </c>
    </row>
    <row r="33" spans="1:25" ht="38.25" x14ac:dyDescent="0.25">
      <c r="A33" s="81" t="s">
        <v>722</v>
      </c>
      <c r="B33" s="81" t="str">
        <f t="shared" si="0"/>
        <v>SST - Secretaria de Estado da Assistência Social</v>
      </c>
      <c r="C33" s="63">
        <v>26001</v>
      </c>
      <c r="D33" s="63" t="s">
        <v>341</v>
      </c>
      <c r="E33" s="62" t="s">
        <v>342</v>
      </c>
      <c r="F33" s="144" t="str">
        <f t="shared" si="1"/>
        <v>26001 - Secretaria de Estado da Assistência Social</v>
      </c>
      <c r="G33" s="63">
        <v>530</v>
      </c>
      <c r="H33" s="144" t="str">
        <f t="shared" si="2"/>
        <v>530 - Pró-Emprego e Renda</v>
      </c>
      <c r="I33" s="62" t="s">
        <v>606</v>
      </c>
      <c r="J33" s="72" t="s">
        <v>405</v>
      </c>
      <c r="K33" s="147" t="s">
        <v>685</v>
      </c>
      <c r="L33" s="66" t="s">
        <v>222</v>
      </c>
      <c r="M33" s="62"/>
      <c r="N33" s="70" t="s">
        <v>20</v>
      </c>
      <c r="O33" s="63">
        <v>2017</v>
      </c>
      <c r="P33" s="76">
        <v>264286</v>
      </c>
      <c r="Q33" s="63">
        <v>2019</v>
      </c>
      <c r="R33" s="76">
        <v>270000</v>
      </c>
      <c r="S33" s="147"/>
      <c r="T33" s="147"/>
      <c r="U33" s="66"/>
      <c r="V33" s="67" t="s">
        <v>341</v>
      </c>
      <c r="W33" s="68">
        <f t="shared" si="3"/>
        <v>0.97883703703703706</v>
      </c>
      <c r="X33" s="68">
        <f t="shared" si="4"/>
        <v>2.1620517167008468E-2</v>
      </c>
      <c r="Y33" s="62" t="str">
        <f t="shared" si="5"/>
        <v>Número de pessoas encaminhadas para seguro desemprego (unidade)</v>
      </c>
    </row>
    <row r="34" spans="1:25" ht="38.25" x14ac:dyDescent="0.25">
      <c r="A34" s="81" t="s">
        <v>722</v>
      </c>
      <c r="B34" s="81" t="str">
        <f t="shared" si="0"/>
        <v>SST - Secretaria de Estado da Assistência Social</v>
      </c>
      <c r="C34" s="63">
        <v>26001</v>
      </c>
      <c r="D34" s="63" t="s">
        <v>341</v>
      </c>
      <c r="E34" s="62" t="s">
        <v>342</v>
      </c>
      <c r="F34" s="144" t="str">
        <f t="shared" si="1"/>
        <v>26001 - Secretaria de Estado da Assistência Social</v>
      </c>
      <c r="G34" s="63">
        <v>530</v>
      </c>
      <c r="H34" s="144" t="str">
        <f t="shared" si="2"/>
        <v>530 - Pró-Emprego e Renda</v>
      </c>
      <c r="I34" s="62" t="s">
        <v>606</v>
      </c>
      <c r="J34" s="72" t="s">
        <v>405</v>
      </c>
      <c r="K34" s="147" t="s">
        <v>686</v>
      </c>
      <c r="L34" s="66" t="s">
        <v>222</v>
      </c>
      <c r="M34" s="62"/>
      <c r="N34" s="70" t="s">
        <v>20</v>
      </c>
      <c r="O34" s="63">
        <v>2017</v>
      </c>
      <c r="P34" s="76">
        <v>1570</v>
      </c>
      <c r="Q34" s="63">
        <v>2019</v>
      </c>
      <c r="R34" s="76">
        <v>3000</v>
      </c>
      <c r="S34" s="147"/>
      <c r="T34" s="147"/>
      <c r="U34" s="66"/>
      <c r="V34" s="67" t="s">
        <v>341</v>
      </c>
      <c r="W34" s="68">
        <f t="shared" si="3"/>
        <v>0.52333333333333332</v>
      </c>
      <c r="X34" s="68">
        <f t="shared" si="4"/>
        <v>0.91082802547770703</v>
      </c>
      <c r="Y34" s="62" t="str">
        <f t="shared" ref="Y34:Y65" si="6">CONCATENATE(K34," ","(",N34,")")</f>
        <v>Número de Cadastros no Programa de Artesanato Brasileiro (unidade)</v>
      </c>
    </row>
    <row r="35" spans="1:25" ht="25.5" x14ac:dyDescent="0.25">
      <c r="A35" s="81" t="s">
        <v>722</v>
      </c>
      <c r="B35" s="81" t="str">
        <f t="shared" si="0"/>
        <v>SST - Secretaria de Estado da Assistência Social</v>
      </c>
      <c r="C35" s="63">
        <v>26001</v>
      </c>
      <c r="D35" s="63" t="s">
        <v>341</v>
      </c>
      <c r="E35" s="62" t="s">
        <v>342</v>
      </c>
      <c r="F35" s="144" t="str">
        <f t="shared" si="1"/>
        <v>26001 - Secretaria de Estado da Assistência Social</v>
      </c>
      <c r="G35" s="63">
        <v>530</v>
      </c>
      <c r="H35" s="144" t="str">
        <f t="shared" si="2"/>
        <v>530 - Pró-Emprego e Renda</v>
      </c>
      <c r="I35" s="62" t="s">
        <v>606</v>
      </c>
      <c r="J35" s="72" t="s">
        <v>405</v>
      </c>
      <c r="K35" s="144" t="s">
        <v>350</v>
      </c>
      <c r="L35" s="66" t="s">
        <v>222</v>
      </c>
      <c r="M35" s="62"/>
      <c r="N35" s="70" t="s">
        <v>20</v>
      </c>
      <c r="O35" s="63">
        <v>2017</v>
      </c>
      <c r="P35" s="76">
        <v>697707</v>
      </c>
      <c r="Q35" s="63">
        <v>2019</v>
      </c>
      <c r="R35" s="76">
        <v>880000</v>
      </c>
      <c r="S35" s="144"/>
      <c r="T35" s="144"/>
      <c r="U35" s="66"/>
      <c r="V35" s="67" t="s">
        <v>351</v>
      </c>
      <c r="W35" s="68">
        <f t="shared" si="3"/>
        <v>0.79284886363636364</v>
      </c>
      <c r="X35" s="68">
        <f t="shared" si="4"/>
        <v>0.26127443181736748</v>
      </c>
      <c r="Y35" s="62" t="str">
        <f t="shared" si="6"/>
        <v>Número de atendimentos nos postos do SINE (unidade)</v>
      </c>
    </row>
    <row r="36" spans="1:25" ht="38.25" x14ac:dyDescent="0.25">
      <c r="A36" s="81" t="s">
        <v>722</v>
      </c>
      <c r="B36" s="81" t="str">
        <f t="shared" si="0"/>
        <v>SST - Secretaria de Estado da Assistência Social</v>
      </c>
      <c r="C36" s="63">
        <v>26001</v>
      </c>
      <c r="D36" s="63" t="s">
        <v>341</v>
      </c>
      <c r="E36" s="62" t="s">
        <v>342</v>
      </c>
      <c r="F36" s="144" t="str">
        <f t="shared" si="1"/>
        <v>26001 - Secretaria de Estado da Assistência Social</v>
      </c>
      <c r="G36" s="63">
        <v>530</v>
      </c>
      <c r="H36" s="144" t="str">
        <f t="shared" si="2"/>
        <v>530 - Pró-Emprego e Renda</v>
      </c>
      <c r="I36" s="62" t="s">
        <v>606</v>
      </c>
      <c r="J36" s="72" t="s">
        <v>405</v>
      </c>
      <c r="K36" s="147" t="s">
        <v>413</v>
      </c>
      <c r="L36" s="66" t="s">
        <v>222</v>
      </c>
      <c r="M36" s="62"/>
      <c r="N36" s="70" t="s">
        <v>20</v>
      </c>
      <c r="O36" s="63">
        <v>2017</v>
      </c>
      <c r="P36" s="76">
        <v>109923</v>
      </c>
      <c r="Q36" s="63">
        <v>2019</v>
      </c>
      <c r="R36" s="76">
        <v>120000</v>
      </c>
      <c r="S36" s="147"/>
      <c r="T36" s="147"/>
      <c r="U36" s="66"/>
      <c r="V36" s="67" t="s">
        <v>351</v>
      </c>
      <c r="W36" s="68">
        <f t="shared" si="3"/>
        <v>0.91602499999999998</v>
      </c>
      <c r="X36" s="68">
        <f t="shared" si="4"/>
        <v>9.1673262192625754E-2</v>
      </c>
      <c r="Y36" s="62" t="str">
        <f t="shared" si="6"/>
        <v>Números de pessoas encaminhadas para entrevistas no mercado de trabalho (unidade)</v>
      </c>
    </row>
    <row r="37" spans="1:25" ht="38.25" x14ac:dyDescent="0.25">
      <c r="A37" s="81" t="s">
        <v>727</v>
      </c>
      <c r="B37" s="81" t="str">
        <f t="shared" si="0"/>
        <v>FAPESC - Fundação de Amparo a Pesquisa e Inovação do Estado de Santa Catarina</v>
      </c>
      <c r="C37" s="63">
        <v>27024</v>
      </c>
      <c r="D37" s="63" t="s">
        <v>180</v>
      </c>
      <c r="E37" s="62" t="s">
        <v>519</v>
      </c>
      <c r="F37" s="144" t="str">
        <f t="shared" si="1"/>
        <v>27024 - Fundação de Amparo a Pesquisa e Inovação do Estado de Santa Catarina</v>
      </c>
      <c r="G37" s="63">
        <v>230</v>
      </c>
      <c r="H37" s="144" t="str">
        <f t="shared" si="2"/>
        <v>230 - CTI - Fomento à Ciência, Tecnologia e Inovação</v>
      </c>
      <c r="I37" s="62" t="s">
        <v>374</v>
      </c>
      <c r="J37" s="73" t="s">
        <v>430</v>
      </c>
      <c r="K37" s="144" t="s">
        <v>433</v>
      </c>
      <c r="L37" s="66" t="s">
        <v>222</v>
      </c>
      <c r="M37" s="62"/>
      <c r="N37" s="70" t="s">
        <v>20</v>
      </c>
      <c r="O37" s="63">
        <v>2016</v>
      </c>
      <c r="P37" s="65">
        <v>87</v>
      </c>
      <c r="Q37" s="63">
        <v>2019</v>
      </c>
      <c r="R37" s="65">
        <v>100</v>
      </c>
      <c r="S37" s="144"/>
      <c r="T37" s="144"/>
      <c r="U37" s="66"/>
      <c r="V37" s="67" t="s">
        <v>180</v>
      </c>
      <c r="W37" s="68">
        <f t="shared" si="3"/>
        <v>0.87</v>
      </c>
      <c r="X37" s="68">
        <f t="shared" si="4"/>
        <v>0.14942528735632185</v>
      </c>
      <c r="Y37" s="62" t="str">
        <f t="shared" si="6"/>
        <v>Pesquisador-bolsista - bolsas concedidas por ano (unidade)</v>
      </c>
    </row>
    <row r="38" spans="1:25" ht="38.25" x14ac:dyDescent="0.25">
      <c r="A38" s="81" t="s">
        <v>727</v>
      </c>
      <c r="B38" s="81" t="str">
        <f t="shared" si="0"/>
        <v>FAPESC - Fundação de Amparo a Pesquisa e Inovação do Estado de Santa Catarina</v>
      </c>
      <c r="C38" s="63">
        <v>27024</v>
      </c>
      <c r="D38" s="63" t="s">
        <v>180</v>
      </c>
      <c r="E38" s="62" t="s">
        <v>519</v>
      </c>
      <c r="F38" s="144" t="str">
        <f t="shared" si="1"/>
        <v>27024 - Fundação de Amparo a Pesquisa e Inovação do Estado de Santa Catarina</v>
      </c>
      <c r="G38" s="63">
        <v>230</v>
      </c>
      <c r="H38" s="144" t="str">
        <f t="shared" si="2"/>
        <v>230 - CTI - Fomento à Ciência, Tecnologia e Inovação</v>
      </c>
      <c r="I38" s="62" t="s">
        <v>374</v>
      </c>
      <c r="J38" s="73" t="s">
        <v>437</v>
      </c>
      <c r="K38" s="144" t="s">
        <v>434</v>
      </c>
      <c r="L38" s="66" t="s">
        <v>222</v>
      </c>
      <c r="M38" s="62"/>
      <c r="N38" s="70" t="s">
        <v>20</v>
      </c>
      <c r="O38" s="63">
        <v>2016</v>
      </c>
      <c r="P38" s="65">
        <v>153</v>
      </c>
      <c r="Q38" s="63">
        <v>2019</v>
      </c>
      <c r="R38" s="65">
        <v>200</v>
      </c>
      <c r="S38" s="144"/>
      <c r="T38" s="144"/>
      <c r="U38" s="66"/>
      <c r="V38" s="67" t="s">
        <v>180</v>
      </c>
      <c r="W38" s="68">
        <f t="shared" si="3"/>
        <v>0.76500000000000001</v>
      </c>
      <c r="X38" s="68">
        <f t="shared" si="4"/>
        <v>0.30718954248366015</v>
      </c>
      <c r="Y38" s="62" t="str">
        <f t="shared" si="6"/>
        <v>Pesquisa apoiada - projetos contratados por ano (unidade)</v>
      </c>
    </row>
    <row r="39" spans="1:25" ht="38.25" x14ac:dyDescent="0.25">
      <c r="A39" s="81" t="s">
        <v>727</v>
      </c>
      <c r="B39" s="81" t="str">
        <f t="shared" si="0"/>
        <v>FAPESC - Fundação de Amparo a Pesquisa e Inovação do Estado de Santa Catarina</v>
      </c>
      <c r="C39" s="63">
        <v>27024</v>
      </c>
      <c r="D39" s="63" t="s">
        <v>180</v>
      </c>
      <c r="E39" s="62" t="s">
        <v>519</v>
      </c>
      <c r="F39" s="144" t="str">
        <f t="shared" si="1"/>
        <v>27024 - Fundação de Amparo a Pesquisa e Inovação do Estado de Santa Catarina</v>
      </c>
      <c r="G39" s="63">
        <v>230</v>
      </c>
      <c r="H39" s="144" t="str">
        <f t="shared" si="2"/>
        <v>230 - CTI - Fomento à Ciência, Tecnologia e Inovação</v>
      </c>
      <c r="I39" s="62" t="s">
        <v>374</v>
      </c>
      <c r="J39" s="73" t="s">
        <v>438</v>
      </c>
      <c r="K39" s="144" t="s">
        <v>435</v>
      </c>
      <c r="L39" s="66" t="s">
        <v>222</v>
      </c>
      <c r="M39" s="62"/>
      <c r="N39" s="70" t="s">
        <v>20</v>
      </c>
      <c r="O39" s="63">
        <v>2016</v>
      </c>
      <c r="P39" s="65">
        <v>145</v>
      </c>
      <c r="Q39" s="63">
        <v>2019</v>
      </c>
      <c r="R39" s="65">
        <v>150</v>
      </c>
      <c r="S39" s="144"/>
      <c r="T39" s="144"/>
      <c r="U39" s="66"/>
      <c r="V39" s="67" t="s">
        <v>180</v>
      </c>
      <c r="W39" s="68">
        <f t="shared" si="3"/>
        <v>0.96666666666666667</v>
      </c>
      <c r="X39" s="68">
        <f t="shared" si="4"/>
        <v>3.4482758620689655E-2</v>
      </c>
      <c r="Y39" s="62" t="str">
        <f t="shared" si="6"/>
        <v>Eventos apoiados - projetos contratados por ano (unidade)</v>
      </c>
    </row>
    <row r="40" spans="1:25" ht="51" x14ac:dyDescent="0.25">
      <c r="A40" s="81" t="s">
        <v>727</v>
      </c>
      <c r="B40" s="81" t="str">
        <f t="shared" si="0"/>
        <v>FAPESC - Fundação de Amparo a Pesquisa e Inovação do Estado de Santa Catarina</v>
      </c>
      <c r="C40" s="63">
        <v>27024</v>
      </c>
      <c r="D40" s="63" t="s">
        <v>180</v>
      </c>
      <c r="E40" s="62" t="s">
        <v>519</v>
      </c>
      <c r="F40" s="144" t="str">
        <f t="shared" si="1"/>
        <v>27024 - Fundação de Amparo a Pesquisa e Inovação do Estado de Santa Catarina</v>
      </c>
      <c r="G40" s="63">
        <v>230</v>
      </c>
      <c r="H40" s="144" t="str">
        <f t="shared" si="2"/>
        <v>230 - CTI - Fomento à Ciência, Tecnologia e Inovação</v>
      </c>
      <c r="I40" s="62" t="s">
        <v>374</v>
      </c>
      <c r="J40" s="73" t="s">
        <v>439</v>
      </c>
      <c r="K40" s="144" t="s">
        <v>436</v>
      </c>
      <c r="L40" s="66" t="s">
        <v>222</v>
      </c>
      <c r="M40" s="62"/>
      <c r="N40" s="70" t="s">
        <v>20</v>
      </c>
      <c r="O40" s="63">
        <v>2016</v>
      </c>
      <c r="P40" s="65">
        <v>91</v>
      </c>
      <c r="Q40" s="63">
        <v>2019</v>
      </c>
      <c r="R40" s="65">
        <v>120</v>
      </c>
      <c r="S40" s="144"/>
      <c r="T40" s="144"/>
      <c r="U40" s="66"/>
      <c r="V40" s="67" t="s">
        <v>180</v>
      </c>
      <c r="W40" s="68">
        <f t="shared" si="3"/>
        <v>0.7583333333333333</v>
      </c>
      <c r="X40" s="68">
        <f t="shared" si="4"/>
        <v>0.31868131868131866</v>
      </c>
      <c r="Y40" s="62" t="str">
        <f t="shared" si="6"/>
        <v>Inovação apoiada - projetos contratados por ano (unidade)</v>
      </c>
    </row>
    <row r="41" spans="1:25" ht="38.25" x14ac:dyDescent="0.25">
      <c r="A41" s="81" t="s">
        <v>727</v>
      </c>
      <c r="B41" s="81" t="str">
        <f t="shared" si="0"/>
        <v>IMETRO - Instituto de Metrologia de Santa Catarina</v>
      </c>
      <c r="C41" s="63">
        <v>27025</v>
      </c>
      <c r="D41" s="63" t="s">
        <v>181</v>
      </c>
      <c r="E41" s="62" t="s">
        <v>297</v>
      </c>
      <c r="F41" s="144" t="str">
        <f t="shared" si="1"/>
        <v>27025 - Instituto de Metrologia de Santa Catarina</v>
      </c>
      <c r="G41" s="63">
        <v>211</v>
      </c>
      <c r="H41" s="144" t="str">
        <f t="shared" si="2"/>
        <v>211 - Metrologia e Qualidade de Produtos e Serviços</v>
      </c>
      <c r="I41" s="62" t="s">
        <v>162</v>
      </c>
      <c r="J41" s="73" t="s">
        <v>102</v>
      </c>
      <c r="K41" s="144" t="s">
        <v>84</v>
      </c>
      <c r="L41" s="66" t="s">
        <v>222</v>
      </c>
      <c r="M41" s="62"/>
      <c r="N41" s="70" t="s">
        <v>20</v>
      </c>
      <c r="O41" s="63">
        <v>2016</v>
      </c>
      <c r="P41" s="65">
        <v>20565</v>
      </c>
      <c r="Q41" s="63">
        <v>2019</v>
      </c>
      <c r="R41" s="65">
        <v>35000</v>
      </c>
      <c r="S41" s="144"/>
      <c r="T41" s="144"/>
      <c r="U41" s="66"/>
      <c r="V41" s="67" t="s">
        <v>181</v>
      </c>
      <c r="W41" s="68">
        <f t="shared" si="3"/>
        <v>0.58757142857142852</v>
      </c>
      <c r="X41" s="68">
        <f t="shared" si="4"/>
        <v>0.70192073911986386</v>
      </c>
      <c r="Y41" s="62" t="str">
        <f t="shared" si="6"/>
        <v>Número de ações fiscais em produtos regulamentados (unidade)</v>
      </c>
    </row>
    <row r="42" spans="1:25" ht="38.25" x14ac:dyDescent="0.25">
      <c r="A42" s="81" t="s">
        <v>727</v>
      </c>
      <c r="B42" s="81" t="str">
        <f t="shared" si="0"/>
        <v>IMETRO - Instituto de Metrologia de Santa Catarina</v>
      </c>
      <c r="C42" s="63">
        <v>27025</v>
      </c>
      <c r="D42" s="63" t="s">
        <v>181</v>
      </c>
      <c r="E42" s="62" t="s">
        <v>297</v>
      </c>
      <c r="F42" s="144" t="str">
        <f t="shared" si="1"/>
        <v>27025 - Instituto de Metrologia de Santa Catarina</v>
      </c>
      <c r="G42" s="63">
        <v>211</v>
      </c>
      <c r="H42" s="144" t="str">
        <f t="shared" si="2"/>
        <v>211 - Metrologia e Qualidade de Produtos e Serviços</v>
      </c>
      <c r="I42" s="62" t="s">
        <v>162</v>
      </c>
      <c r="J42" s="73" t="s">
        <v>102</v>
      </c>
      <c r="K42" s="144" t="s">
        <v>83</v>
      </c>
      <c r="L42" s="66" t="s">
        <v>222</v>
      </c>
      <c r="M42" s="62"/>
      <c r="N42" s="70" t="s">
        <v>20</v>
      </c>
      <c r="O42" s="63">
        <v>2016</v>
      </c>
      <c r="P42" s="65">
        <v>42275</v>
      </c>
      <c r="Q42" s="63">
        <v>2019</v>
      </c>
      <c r="R42" s="65">
        <v>70000</v>
      </c>
      <c r="S42" s="144"/>
      <c r="T42" s="144"/>
      <c r="U42" s="66"/>
      <c r="V42" s="67" t="s">
        <v>181</v>
      </c>
      <c r="W42" s="68">
        <f t="shared" si="3"/>
        <v>0.60392857142857148</v>
      </c>
      <c r="X42" s="68">
        <f t="shared" si="4"/>
        <v>0.65582495564754584</v>
      </c>
      <c r="Y42" s="62" t="str">
        <f t="shared" si="6"/>
        <v>Número de ensaios em produtos pré-medidos (unidade)</v>
      </c>
    </row>
    <row r="43" spans="1:25" ht="38.25" x14ac:dyDescent="0.25">
      <c r="A43" s="81" t="s">
        <v>727</v>
      </c>
      <c r="B43" s="81" t="str">
        <f t="shared" si="0"/>
        <v>IMETRO - Instituto de Metrologia de Santa Catarina</v>
      </c>
      <c r="C43" s="63">
        <v>27025</v>
      </c>
      <c r="D43" s="63" t="s">
        <v>181</v>
      </c>
      <c r="E43" s="62" t="s">
        <v>297</v>
      </c>
      <c r="F43" s="144" t="str">
        <f t="shared" si="1"/>
        <v>27025 - Instituto de Metrologia de Santa Catarina</v>
      </c>
      <c r="G43" s="63">
        <v>211</v>
      </c>
      <c r="H43" s="144" t="str">
        <f t="shared" si="2"/>
        <v>211 - Metrologia e Qualidade de Produtos e Serviços</v>
      </c>
      <c r="I43" s="62" t="s">
        <v>162</v>
      </c>
      <c r="J43" s="73" t="s">
        <v>102</v>
      </c>
      <c r="K43" s="144" t="s">
        <v>85</v>
      </c>
      <c r="L43" s="66" t="s">
        <v>222</v>
      </c>
      <c r="M43" s="62"/>
      <c r="N43" s="70" t="s">
        <v>20</v>
      </c>
      <c r="O43" s="63">
        <v>2016</v>
      </c>
      <c r="P43" s="65">
        <v>328</v>
      </c>
      <c r="Q43" s="63">
        <v>2019</v>
      </c>
      <c r="R43" s="76">
        <v>350</v>
      </c>
      <c r="S43" s="144"/>
      <c r="T43" s="144"/>
      <c r="U43" s="66"/>
      <c r="V43" s="67" t="s">
        <v>181</v>
      </c>
      <c r="W43" s="68">
        <f t="shared" si="3"/>
        <v>0.93714285714285717</v>
      </c>
      <c r="X43" s="68">
        <f t="shared" si="4"/>
        <v>6.7073170731707321E-2</v>
      </c>
      <c r="Y43" s="62" t="str">
        <f t="shared" si="6"/>
        <v>Número de verificações em empresas prestadoras de serviços (unidade)</v>
      </c>
    </row>
    <row r="44" spans="1:25" ht="38.25" x14ac:dyDescent="0.25">
      <c r="A44" s="81" t="s">
        <v>727</v>
      </c>
      <c r="B44" s="81" t="str">
        <f t="shared" si="0"/>
        <v>IMETRO - Instituto de Metrologia de Santa Catarina</v>
      </c>
      <c r="C44" s="63">
        <v>27025</v>
      </c>
      <c r="D44" s="63" t="s">
        <v>181</v>
      </c>
      <c r="E44" s="62" t="s">
        <v>297</v>
      </c>
      <c r="F44" s="144" t="str">
        <f t="shared" si="1"/>
        <v>27025 - Instituto de Metrologia de Santa Catarina</v>
      </c>
      <c r="G44" s="63">
        <v>211</v>
      </c>
      <c r="H44" s="144" t="str">
        <f t="shared" si="2"/>
        <v>211 - Metrologia e Qualidade de Produtos e Serviços</v>
      </c>
      <c r="I44" s="62" t="s">
        <v>162</v>
      </c>
      <c r="J44" s="73" t="s">
        <v>102</v>
      </c>
      <c r="K44" s="144" t="s">
        <v>82</v>
      </c>
      <c r="L44" s="66" t="s">
        <v>222</v>
      </c>
      <c r="M44" s="62"/>
      <c r="N44" s="70" t="s">
        <v>20</v>
      </c>
      <c r="O44" s="63">
        <v>2016</v>
      </c>
      <c r="P44" s="65">
        <v>162896</v>
      </c>
      <c r="Q44" s="63">
        <v>2019</v>
      </c>
      <c r="R44" s="65">
        <v>200000</v>
      </c>
      <c r="S44" s="144"/>
      <c r="T44" s="144"/>
      <c r="U44" s="66"/>
      <c r="V44" s="67" t="s">
        <v>181</v>
      </c>
      <c r="W44" s="68">
        <f t="shared" si="3"/>
        <v>0.81447999999999998</v>
      </c>
      <c r="X44" s="68">
        <f t="shared" si="4"/>
        <v>0.22777723209900796</v>
      </c>
      <c r="Y44" s="62" t="str">
        <f t="shared" si="6"/>
        <v>Número de verificações em instrumentos de medição (unidade)</v>
      </c>
    </row>
    <row r="45" spans="1:25" ht="51" x14ac:dyDescent="0.25">
      <c r="A45" s="81" t="s">
        <v>727</v>
      </c>
      <c r="B45" s="81" t="str">
        <f t="shared" si="0"/>
        <v>ARESC - Agência de Regulação de Serviços Públicos de Santa Catarina</v>
      </c>
      <c r="C45" s="63">
        <v>27029</v>
      </c>
      <c r="D45" s="63" t="s">
        <v>100</v>
      </c>
      <c r="E45" s="62" t="s">
        <v>311</v>
      </c>
      <c r="F45" s="144" t="str">
        <f t="shared" si="1"/>
        <v>27029 - Agência de Regulação de Serviços Públicos de Santa Catarina</v>
      </c>
      <c r="G45" s="63">
        <v>950</v>
      </c>
      <c r="H45" s="144" t="str">
        <f t="shared" si="2"/>
        <v>950 - Defesa dos Interesses Sociais</v>
      </c>
      <c r="I45" s="62" t="s">
        <v>161</v>
      </c>
      <c r="J45" s="73" t="s">
        <v>441</v>
      </c>
      <c r="K45" s="144" t="s">
        <v>440</v>
      </c>
      <c r="L45" s="66" t="s">
        <v>222</v>
      </c>
      <c r="M45" s="62"/>
      <c r="N45" s="70" t="s">
        <v>20</v>
      </c>
      <c r="O45" s="63">
        <v>2016</v>
      </c>
      <c r="P45" s="76">
        <v>116</v>
      </c>
      <c r="Q45" s="63">
        <v>2019</v>
      </c>
      <c r="R45" s="65">
        <v>160</v>
      </c>
      <c r="S45" s="144"/>
      <c r="T45" s="144"/>
      <c r="U45" s="66"/>
      <c r="V45" s="67" t="s">
        <v>100</v>
      </c>
      <c r="W45" s="68">
        <f t="shared" si="3"/>
        <v>0.72499999999999998</v>
      </c>
      <c r="X45" s="68">
        <f t="shared" si="4"/>
        <v>0.37931034482758619</v>
      </c>
      <c r="Y45" s="62" t="str">
        <f t="shared" si="6"/>
        <v>Fiscalizações - visitas realizadas (unidade)</v>
      </c>
    </row>
    <row r="46" spans="1:25" ht="89.25" x14ac:dyDescent="0.25">
      <c r="A46" s="81" t="s">
        <v>731</v>
      </c>
      <c r="B46" s="81" t="str">
        <f t="shared" si="0"/>
        <v>SDC - Secretaria de Estado da Defesa Civil</v>
      </c>
      <c r="C46" s="63">
        <v>55001</v>
      </c>
      <c r="D46" s="63" t="s">
        <v>18</v>
      </c>
      <c r="E46" s="62" t="s">
        <v>362</v>
      </c>
      <c r="F46" s="144" t="str">
        <f t="shared" si="1"/>
        <v>55001 - Secretaria de Estado da Defesa Civil</v>
      </c>
      <c r="G46" s="63">
        <v>350</v>
      </c>
      <c r="H46" s="144" t="str">
        <f t="shared" si="2"/>
        <v>350 - Gestão de Recursos Hídricos</v>
      </c>
      <c r="I46" s="62" t="s">
        <v>205</v>
      </c>
      <c r="J46" s="62" t="s">
        <v>363</v>
      </c>
      <c r="K46" s="144" t="s">
        <v>551</v>
      </c>
      <c r="L46" s="66" t="s">
        <v>222</v>
      </c>
      <c r="M46" s="62"/>
      <c r="N46" s="70" t="s">
        <v>25</v>
      </c>
      <c r="O46" s="63">
        <v>2015</v>
      </c>
      <c r="P46" s="79">
        <v>0</v>
      </c>
      <c r="Q46" s="63">
        <v>2019</v>
      </c>
      <c r="R46" s="79">
        <v>10</v>
      </c>
      <c r="S46" s="144"/>
      <c r="T46" s="144"/>
      <c r="U46" s="66"/>
      <c r="V46" s="67" t="s">
        <v>18</v>
      </c>
      <c r="W46" s="68">
        <v>0</v>
      </c>
      <c r="X46" s="68">
        <v>0.1</v>
      </c>
      <c r="Y46" s="62" t="str">
        <f t="shared" si="6"/>
        <v>Número de ações preventivas em recursos hídricos implementadas/nº ações definidas (%)</v>
      </c>
    </row>
    <row r="47" spans="1:25" ht="63.75" x14ac:dyDescent="0.25">
      <c r="A47" s="81" t="s">
        <v>731</v>
      </c>
      <c r="B47" s="81" t="str">
        <f t="shared" si="0"/>
        <v>SDC - Secretaria de Estado da Defesa Civil</v>
      </c>
      <c r="C47" s="63">
        <v>55001</v>
      </c>
      <c r="D47" s="63" t="s">
        <v>18</v>
      </c>
      <c r="E47" s="62" t="s">
        <v>362</v>
      </c>
      <c r="F47" s="144" t="str">
        <f t="shared" si="1"/>
        <v>55001 - Secretaria de Estado da Defesa Civil</v>
      </c>
      <c r="G47" s="63">
        <v>730</v>
      </c>
      <c r="H47" s="144" t="str">
        <f t="shared" si="2"/>
        <v>730 - Prevenção e Preparação para Desastres</v>
      </c>
      <c r="I47" s="62" t="s">
        <v>359</v>
      </c>
      <c r="J47" s="62" t="s">
        <v>360</v>
      </c>
      <c r="K47" s="145" t="s">
        <v>490</v>
      </c>
      <c r="L47" s="66" t="s">
        <v>222</v>
      </c>
      <c r="M47" s="62" t="s">
        <v>361</v>
      </c>
      <c r="N47" s="70" t="s">
        <v>25</v>
      </c>
      <c r="O47" s="63">
        <v>2015</v>
      </c>
      <c r="P47" s="79">
        <v>77</v>
      </c>
      <c r="Q47" s="63">
        <v>2019</v>
      </c>
      <c r="R47" s="79">
        <v>100</v>
      </c>
      <c r="S47" s="145"/>
      <c r="T47" s="145"/>
      <c r="U47" s="66"/>
      <c r="V47" s="67" t="s">
        <v>18</v>
      </c>
      <c r="W47" s="68">
        <f>P47/R47</f>
        <v>0.77</v>
      </c>
      <c r="X47" s="68">
        <f>(R47-P47)/P47</f>
        <v>0.29870129870129869</v>
      </c>
      <c r="Y47" s="62" t="str">
        <f t="shared" si="6"/>
        <v>Área coberta (%)</v>
      </c>
    </row>
    <row r="48" spans="1:25" ht="51" x14ac:dyDescent="0.25">
      <c r="A48" s="81" t="s">
        <v>731</v>
      </c>
      <c r="B48" s="81" t="str">
        <f t="shared" si="0"/>
        <v>SDC - Secretaria de Estado da Defesa Civil</v>
      </c>
      <c r="C48" s="63">
        <v>55001</v>
      </c>
      <c r="D48" s="63" t="s">
        <v>18</v>
      </c>
      <c r="E48" s="62" t="s">
        <v>362</v>
      </c>
      <c r="F48" s="144" t="str">
        <f t="shared" si="1"/>
        <v>55001 - Secretaria de Estado da Defesa Civil</v>
      </c>
      <c r="G48" s="70">
        <v>731</v>
      </c>
      <c r="H48" s="144" t="str">
        <f t="shared" si="2"/>
        <v>731 - Gestão de Riscos e Redução de Desastres</v>
      </c>
      <c r="I48" s="62" t="s">
        <v>364</v>
      </c>
      <c r="J48" s="62" t="s">
        <v>23</v>
      </c>
      <c r="K48" s="148" t="s">
        <v>554</v>
      </c>
      <c r="L48" s="66" t="s">
        <v>222</v>
      </c>
      <c r="M48" s="92" t="s">
        <v>554</v>
      </c>
      <c r="N48" s="70" t="s">
        <v>25</v>
      </c>
      <c r="O48" s="63">
        <v>2015</v>
      </c>
      <c r="P48" s="79">
        <v>36</v>
      </c>
      <c r="Q48" s="63">
        <v>2019</v>
      </c>
      <c r="R48" s="79">
        <v>100</v>
      </c>
      <c r="S48" s="148"/>
      <c r="T48" s="148"/>
      <c r="U48" s="66"/>
      <c r="V48" s="67" t="s">
        <v>18</v>
      </c>
      <c r="W48" s="68">
        <f>P48/R48</f>
        <v>0.36</v>
      </c>
      <c r="X48" s="68">
        <f>(R48-P48)/P48</f>
        <v>1.7777777777777777</v>
      </c>
      <c r="Y48" s="62" t="str">
        <f t="shared" si="6"/>
        <v>Número de municípios com áreas de risco mapeadas/295 (%)</v>
      </c>
    </row>
    <row r="49" spans="1:25" ht="51" x14ac:dyDescent="0.25">
      <c r="A49" s="81" t="s">
        <v>731</v>
      </c>
      <c r="B49" s="81" t="str">
        <f t="shared" si="0"/>
        <v>SDC - Secretaria de Estado da Defesa Civil</v>
      </c>
      <c r="C49" s="63">
        <v>55001</v>
      </c>
      <c r="D49" s="63" t="s">
        <v>18</v>
      </c>
      <c r="E49" s="62" t="s">
        <v>362</v>
      </c>
      <c r="F49" s="144" t="str">
        <f t="shared" si="1"/>
        <v>55001 - Secretaria de Estado da Defesa Civil</v>
      </c>
      <c r="G49" s="63">
        <v>731</v>
      </c>
      <c r="H49" s="144" t="str">
        <f t="shared" si="2"/>
        <v>731 - Gestão de Riscos e Redução de Desastres</v>
      </c>
      <c r="I49" s="62" t="s">
        <v>364</v>
      </c>
      <c r="J49" s="62" t="s">
        <v>23</v>
      </c>
      <c r="K49" s="145" t="s">
        <v>555</v>
      </c>
      <c r="L49" s="66" t="s">
        <v>222</v>
      </c>
      <c r="M49" s="62" t="s">
        <v>555</v>
      </c>
      <c r="N49" s="70" t="s">
        <v>25</v>
      </c>
      <c r="O49" s="63">
        <v>2015</v>
      </c>
      <c r="P49" s="79">
        <v>0</v>
      </c>
      <c r="Q49" s="63">
        <v>2019</v>
      </c>
      <c r="R49" s="79">
        <v>100</v>
      </c>
      <c r="S49" s="145"/>
      <c r="T49" s="145"/>
      <c r="U49" s="66"/>
      <c r="V49" s="67" t="s">
        <v>18</v>
      </c>
      <c r="W49" s="68">
        <v>0</v>
      </c>
      <c r="X49" s="68">
        <v>1</v>
      </c>
      <c r="Y49" s="62" t="str">
        <f t="shared" si="6"/>
        <v>Número de municípios com plano preventivo/295 (%)</v>
      </c>
    </row>
    <row r="50" spans="1:25" ht="102" x14ac:dyDescent="0.25">
      <c r="A50" s="81" t="s">
        <v>731</v>
      </c>
      <c r="B50" s="81" t="str">
        <f t="shared" si="0"/>
        <v>SDC - Secretaria de Estado da Defesa Civil</v>
      </c>
      <c r="C50" s="63">
        <v>55001</v>
      </c>
      <c r="D50" s="63" t="s">
        <v>18</v>
      </c>
      <c r="E50" s="62" t="s">
        <v>362</v>
      </c>
      <c r="F50" s="144" t="str">
        <f t="shared" si="1"/>
        <v>55001 - Secretaria de Estado da Defesa Civil</v>
      </c>
      <c r="G50" s="70">
        <v>731</v>
      </c>
      <c r="H50" s="144" t="str">
        <f t="shared" si="2"/>
        <v>731 - Gestão de Riscos e Redução de Desastres</v>
      </c>
      <c r="I50" s="62" t="s">
        <v>364</v>
      </c>
      <c r="J50" s="62" t="s">
        <v>24</v>
      </c>
      <c r="K50" s="145" t="s">
        <v>553</v>
      </c>
      <c r="L50" s="66" t="s">
        <v>222</v>
      </c>
      <c r="M50" s="62" t="s">
        <v>553</v>
      </c>
      <c r="N50" s="70" t="s">
        <v>25</v>
      </c>
      <c r="O50" s="63">
        <v>2016</v>
      </c>
      <c r="P50" s="79">
        <v>0</v>
      </c>
      <c r="Q50" s="63">
        <v>2019</v>
      </c>
      <c r="R50" s="79">
        <v>100</v>
      </c>
      <c r="S50" s="145"/>
      <c r="T50" s="145"/>
      <c r="U50" s="66"/>
      <c r="V50" s="67" t="s">
        <v>18</v>
      </c>
      <c r="W50" s="68">
        <v>0</v>
      </c>
      <c r="X50" s="68">
        <v>1</v>
      </c>
      <c r="Y50" s="62" t="str">
        <f t="shared" si="6"/>
        <v>Número de famílias atendidas/número de solicitações (%)</v>
      </c>
    </row>
    <row r="51" spans="1:25" ht="63.75" x14ac:dyDescent="0.25">
      <c r="A51" s="81" t="s">
        <v>731</v>
      </c>
      <c r="B51" s="81" t="str">
        <f t="shared" si="0"/>
        <v>SDC - Secretaria de Estado da Defesa Civil</v>
      </c>
      <c r="C51" s="63">
        <v>55001</v>
      </c>
      <c r="D51" s="63" t="s">
        <v>18</v>
      </c>
      <c r="E51" s="62" t="s">
        <v>362</v>
      </c>
      <c r="F51" s="144" t="str">
        <f t="shared" si="1"/>
        <v>55001 - Secretaria de Estado da Defesa Civil</v>
      </c>
      <c r="G51" s="63">
        <v>730</v>
      </c>
      <c r="H51" s="144" t="str">
        <f t="shared" si="2"/>
        <v>730 - Prevenção e Preparação para Desastres</v>
      </c>
      <c r="I51" s="62" t="s">
        <v>359</v>
      </c>
      <c r="J51" s="62" t="s">
        <v>360</v>
      </c>
      <c r="K51" s="149" t="s">
        <v>552</v>
      </c>
      <c r="L51" s="66" t="s">
        <v>222</v>
      </c>
      <c r="M51" s="62"/>
      <c r="N51" s="70" t="s">
        <v>20</v>
      </c>
      <c r="O51" s="63">
        <v>2015</v>
      </c>
      <c r="P51" s="76">
        <v>427</v>
      </c>
      <c r="Q51" s="63">
        <v>2019</v>
      </c>
      <c r="R51" s="76">
        <v>895</v>
      </c>
      <c r="S51" s="149"/>
      <c r="T51" s="149"/>
      <c r="U51" s="66"/>
      <c r="V51" s="67" t="s">
        <v>18</v>
      </c>
      <c r="W51" s="68">
        <f>P51/R51</f>
        <v>0.4770949720670391</v>
      </c>
      <c r="X51" s="68">
        <f>(R51-P51)/P51</f>
        <v>1.0960187353629978</v>
      </c>
      <c r="Y51" s="62" t="str">
        <f t="shared" si="6"/>
        <v>Número de estações/100km2 (unidade)</v>
      </c>
    </row>
    <row r="52" spans="1:25" ht="25.5" x14ac:dyDescent="0.25">
      <c r="A52" s="81" t="s">
        <v>726</v>
      </c>
      <c r="B52" s="81" t="str">
        <f t="shared" si="0"/>
        <v>SDS - Secretaria de Estado de Desenvolvimento Sustentável</v>
      </c>
      <c r="C52" s="63">
        <v>27000</v>
      </c>
      <c r="D52" s="63" t="s">
        <v>199</v>
      </c>
      <c r="E52" s="62" t="s">
        <v>302</v>
      </c>
      <c r="F52" s="144" t="str">
        <f t="shared" si="1"/>
        <v>27000 - Secretaria de Estado de Desenvolvimento Sustentável</v>
      </c>
      <c r="G52" s="63">
        <v>342</v>
      </c>
      <c r="H52" s="144" t="str">
        <f t="shared" si="2"/>
        <v>342 - Revitalização da Economia Catarinense - PREC</v>
      </c>
      <c r="I52" s="62" t="s">
        <v>201</v>
      </c>
      <c r="J52" s="62" t="s">
        <v>415</v>
      </c>
      <c r="K52" s="150" t="s">
        <v>582</v>
      </c>
      <c r="L52" s="66" t="s">
        <v>222</v>
      </c>
      <c r="M52" s="62"/>
      <c r="N52" s="70" t="s">
        <v>20</v>
      </c>
      <c r="O52" s="63">
        <v>2016</v>
      </c>
      <c r="P52" s="65">
        <v>0</v>
      </c>
      <c r="Q52" s="63">
        <v>2019</v>
      </c>
      <c r="R52" s="65">
        <v>5</v>
      </c>
      <c r="S52" s="150"/>
      <c r="T52" s="150"/>
      <c r="U52" s="66"/>
      <c r="V52" s="67" t="s">
        <v>199</v>
      </c>
      <c r="W52" s="68">
        <f t="shared" ref="W52:W70" si="7">IFERROR((P52/R52),0)</f>
        <v>0</v>
      </c>
      <c r="X52" s="68">
        <f t="shared" ref="X52:X70" si="8">IFERROR((R52-P52)/P52,0)</f>
        <v>0</v>
      </c>
      <c r="Y52" s="62" t="str">
        <f t="shared" si="6"/>
        <v>Projeto  de desenvolvimento econômico apoiado (unidade)</v>
      </c>
    </row>
    <row r="53" spans="1:25" ht="25.5" x14ac:dyDescent="0.25">
      <c r="A53" s="81" t="s">
        <v>726</v>
      </c>
      <c r="B53" s="81" t="str">
        <f t="shared" si="0"/>
        <v>SDS - Secretaria de Estado de Desenvolvimento Sustentável</v>
      </c>
      <c r="C53" s="63">
        <v>27000</v>
      </c>
      <c r="D53" s="63" t="s">
        <v>199</v>
      </c>
      <c r="E53" s="62" t="s">
        <v>302</v>
      </c>
      <c r="F53" s="144" t="str">
        <f t="shared" si="1"/>
        <v>27000 - Secretaria de Estado de Desenvolvimento Sustentável</v>
      </c>
      <c r="G53" s="63">
        <v>342</v>
      </c>
      <c r="H53" s="144" t="str">
        <f t="shared" si="2"/>
        <v>342 - Revitalização da Economia Catarinense - PREC</v>
      </c>
      <c r="I53" s="62" t="s">
        <v>201</v>
      </c>
      <c r="J53" s="62" t="s">
        <v>416</v>
      </c>
      <c r="K53" s="150" t="s">
        <v>417</v>
      </c>
      <c r="L53" s="66" t="s">
        <v>222</v>
      </c>
      <c r="M53" s="62"/>
      <c r="N53" s="70" t="s">
        <v>20</v>
      </c>
      <c r="O53" s="63">
        <v>2016</v>
      </c>
      <c r="P53" s="65">
        <v>0</v>
      </c>
      <c r="Q53" s="63">
        <v>2019</v>
      </c>
      <c r="R53" s="65">
        <v>5</v>
      </c>
      <c r="S53" s="150"/>
      <c r="T53" s="150"/>
      <c r="U53" s="66"/>
      <c r="V53" s="67" t="s">
        <v>199</v>
      </c>
      <c r="W53" s="68">
        <f t="shared" si="7"/>
        <v>0</v>
      </c>
      <c r="X53" s="68">
        <f t="shared" si="8"/>
        <v>0</v>
      </c>
      <c r="Y53" s="62" t="str">
        <f t="shared" si="6"/>
        <v>Projeto subsidiado (unidade)</v>
      </c>
    </row>
    <row r="54" spans="1:25" ht="38.25" x14ac:dyDescent="0.25">
      <c r="A54" s="81" t="s">
        <v>726</v>
      </c>
      <c r="B54" s="81" t="str">
        <f t="shared" si="0"/>
        <v>SDS - Secretaria de Estado de Desenvolvimento Sustentável</v>
      </c>
      <c r="C54" s="63">
        <v>27000</v>
      </c>
      <c r="D54" s="63" t="s">
        <v>199</v>
      </c>
      <c r="E54" s="62" t="s">
        <v>302</v>
      </c>
      <c r="F54" s="144" t="str">
        <f t="shared" si="1"/>
        <v>27000 - Secretaria de Estado de Desenvolvimento Sustentável</v>
      </c>
      <c r="G54" s="63">
        <v>346</v>
      </c>
      <c r="H54" s="144" t="str">
        <f t="shared" si="2"/>
        <v>346 - Tecnologia e Inovação para o Desenvolvimento Sustentável</v>
      </c>
      <c r="I54" s="62" t="s">
        <v>202</v>
      </c>
      <c r="J54" s="61" t="s">
        <v>418</v>
      </c>
      <c r="K54" s="144" t="s">
        <v>419</v>
      </c>
      <c r="L54" s="66" t="s">
        <v>222</v>
      </c>
      <c r="M54" s="62"/>
      <c r="N54" s="70" t="s">
        <v>20</v>
      </c>
      <c r="O54" s="63">
        <v>2016</v>
      </c>
      <c r="P54" s="65">
        <v>0</v>
      </c>
      <c r="Q54" s="63">
        <v>2019</v>
      </c>
      <c r="R54" s="65">
        <v>13</v>
      </c>
      <c r="S54" s="144"/>
      <c r="T54" s="144"/>
      <c r="U54" s="66"/>
      <c r="V54" s="67" t="s">
        <v>199</v>
      </c>
      <c r="W54" s="68">
        <f t="shared" si="7"/>
        <v>0</v>
      </c>
      <c r="X54" s="68">
        <f t="shared" si="8"/>
        <v>0</v>
      </c>
      <c r="Y54" s="62" t="str">
        <f t="shared" si="6"/>
        <v>Supervisão realizada (unidade)</v>
      </c>
    </row>
    <row r="55" spans="1:25" ht="38.25" x14ac:dyDescent="0.25">
      <c r="A55" s="81" t="s">
        <v>726</v>
      </c>
      <c r="B55" s="81" t="str">
        <f t="shared" si="0"/>
        <v>SDS - Secretaria de Estado de Desenvolvimento Sustentável</v>
      </c>
      <c r="C55" s="63">
        <v>27000</v>
      </c>
      <c r="D55" s="63" t="s">
        <v>199</v>
      </c>
      <c r="E55" s="62" t="s">
        <v>302</v>
      </c>
      <c r="F55" s="144" t="str">
        <f t="shared" si="1"/>
        <v>27000 - Secretaria de Estado de Desenvolvimento Sustentável</v>
      </c>
      <c r="G55" s="63">
        <v>346</v>
      </c>
      <c r="H55" s="144" t="str">
        <f t="shared" si="2"/>
        <v>346 - Tecnologia e Inovação para o Desenvolvimento Sustentável</v>
      </c>
      <c r="I55" s="62" t="s">
        <v>202</v>
      </c>
      <c r="J55" s="73" t="s">
        <v>420</v>
      </c>
      <c r="K55" s="144" t="s">
        <v>583</v>
      </c>
      <c r="L55" s="66" t="s">
        <v>222</v>
      </c>
      <c r="M55" s="62"/>
      <c r="N55" s="70" t="s">
        <v>20</v>
      </c>
      <c r="O55" s="63">
        <v>2016</v>
      </c>
      <c r="P55" s="65">
        <v>0</v>
      </c>
      <c r="Q55" s="63">
        <v>2019</v>
      </c>
      <c r="R55" s="65">
        <v>3</v>
      </c>
      <c r="S55" s="144"/>
      <c r="T55" s="144"/>
      <c r="U55" s="66"/>
      <c r="V55" s="67" t="s">
        <v>199</v>
      </c>
      <c r="W55" s="68">
        <f t="shared" si="7"/>
        <v>0</v>
      </c>
      <c r="X55" s="68">
        <f t="shared" si="8"/>
        <v>0</v>
      </c>
      <c r="Y55" s="62" t="str">
        <f t="shared" si="6"/>
        <v>Projeto de CT&amp;I apoiado (unidade)</v>
      </c>
    </row>
    <row r="56" spans="1:25" ht="25.5" x14ac:dyDescent="0.25">
      <c r="A56" s="81" t="s">
        <v>726</v>
      </c>
      <c r="B56" s="81" t="str">
        <f t="shared" si="0"/>
        <v>SDS - Secretaria de Estado de Desenvolvimento Sustentável</v>
      </c>
      <c r="C56" s="63">
        <v>27000</v>
      </c>
      <c r="D56" s="63" t="s">
        <v>199</v>
      </c>
      <c r="E56" s="62" t="s">
        <v>302</v>
      </c>
      <c r="F56" s="144" t="str">
        <f t="shared" si="1"/>
        <v>27000 - Secretaria de Estado de Desenvolvimento Sustentável</v>
      </c>
      <c r="G56" s="63">
        <v>348</v>
      </c>
      <c r="H56" s="144" t="str">
        <f t="shared" si="2"/>
        <v>348 - Gestão Ambiental Estratégica</v>
      </c>
      <c r="I56" s="62" t="s">
        <v>204</v>
      </c>
      <c r="J56" s="73" t="s">
        <v>421</v>
      </c>
      <c r="K56" s="144" t="s">
        <v>584</v>
      </c>
      <c r="L56" s="66" t="s">
        <v>222</v>
      </c>
      <c r="M56" s="62"/>
      <c r="N56" s="70" t="s">
        <v>20</v>
      </c>
      <c r="O56" s="63">
        <v>2016</v>
      </c>
      <c r="P56" s="65">
        <v>0</v>
      </c>
      <c r="Q56" s="63">
        <v>2019</v>
      </c>
      <c r="R56" s="65">
        <v>15</v>
      </c>
      <c r="S56" s="144"/>
      <c r="T56" s="144"/>
      <c r="U56" s="66"/>
      <c r="V56" s="67" t="s">
        <v>199</v>
      </c>
      <c r="W56" s="68">
        <f t="shared" si="7"/>
        <v>0</v>
      </c>
      <c r="X56" s="68">
        <f t="shared" si="8"/>
        <v>0</v>
      </c>
      <c r="Y56" s="62" t="str">
        <f t="shared" si="6"/>
        <v>Projeto de desenvolvimento sustentável apoiado (unidade)</v>
      </c>
    </row>
    <row r="57" spans="1:25" ht="25.5" x14ac:dyDescent="0.25">
      <c r="A57" s="81" t="s">
        <v>726</v>
      </c>
      <c r="B57" s="81" t="str">
        <f t="shared" si="0"/>
        <v>SDS - Secretaria de Estado de Desenvolvimento Sustentável</v>
      </c>
      <c r="C57" s="63">
        <v>27000</v>
      </c>
      <c r="D57" s="63" t="s">
        <v>199</v>
      </c>
      <c r="E57" s="62" t="s">
        <v>302</v>
      </c>
      <c r="F57" s="144" t="str">
        <f t="shared" si="1"/>
        <v>27000 - Secretaria de Estado de Desenvolvimento Sustentável</v>
      </c>
      <c r="G57" s="63">
        <v>348</v>
      </c>
      <c r="H57" s="144" t="str">
        <f t="shared" si="2"/>
        <v>348 - Gestão Ambiental Estratégica</v>
      </c>
      <c r="I57" s="62" t="s">
        <v>204</v>
      </c>
      <c r="J57" s="73" t="s">
        <v>422</v>
      </c>
      <c r="K57" s="144" t="s">
        <v>585</v>
      </c>
      <c r="L57" s="66" t="s">
        <v>222</v>
      </c>
      <c r="M57" s="62"/>
      <c r="N57" s="70" t="s">
        <v>20</v>
      </c>
      <c r="O57" s="63">
        <v>2016</v>
      </c>
      <c r="P57" s="65">
        <v>0</v>
      </c>
      <c r="Q57" s="63">
        <v>2019</v>
      </c>
      <c r="R57" s="65">
        <v>6</v>
      </c>
      <c r="S57" s="144"/>
      <c r="T57" s="144"/>
      <c r="U57" s="66"/>
      <c r="V57" s="67" t="s">
        <v>199</v>
      </c>
      <c r="W57" s="68">
        <f t="shared" si="7"/>
        <v>0</v>
      </c>
      <c r="X57" s="68">
        <f t="shared" si="8"/>
        <v>0</v>
      </c>
      <c r="Y57" s="62" t="str">
        <f t="shared" si="6"/>
        <v>Projeto de educação ambiental apoiado (unidade)</v>
      </c>
    </row>
    <row r="58" spans="1:25" ht="25.5" x14ac:dyDescent="0.25">
      <c r="A58" s="81" t="s">
        <v>726</v>
      </c>
      <c r="B58" s="81" t="str">
        <f t="shared" si="0"/>
        <v>SDS - Secretaria de Estado de Desenvolvimento Sustentável</v>
      </c>
      <c r="C58" s="63">
        <v>27000</v>
      </c>
      <c r="D58" s="63" t="s">
        <v>199</v>
      </c>
      <c r="E58" s="62" t="s">
        <v>302</v>
      </c>
      <c r="F58" s="144" t="str">
        <f t="shared" si="1"/>
        <v>27000 - Secretaria de Estado de Desenvolvimento Sustentável</v>
      </c>
      <c r="G58" s="63">
        <v>350</v>
      </c>
      <c r="H58" s="144" t="str">
        <f t="shared" si="2"/>
        <v>350 - Gestão de Recursos Hídricos</v>
      </c>
      <c r="I58" s="62" t="s">
        <v>205</v>
      </c>
      <c r="J58" s="73" t="s">
        <v>423</v>
      </c>
      <c r="K58" s="144" t="s">
        <v>424</v>
      </c>
      <c r="L58" s="66" t="s">
        <v>222</v>
      </c>
      <c r="M58" s="62"/>
      <c r="N58" s="70" t="s">
        <v>20</v>
      </c>
      <c r="O58" s="63">
        <v>2016</v>
      </c>
      <c r="P58" s="65">
        <v>0</v>
      </c>
      <c r="Q58" s="63">
        <v>2019</v>
      </c>
      <c r="R58" s="65">
        <v>16</v>
      </c>
      <c r="S58" s="144"/>
      <c r="T58" s="144"/>
      <c r="U58" s="66"/>
      <c r="V58" s="67" t="s">
        <v>199</v>
      </c>
      <c r="W58" s="68">
        <f t="shared" si="7"/>
        <v>0</v>
      </c>
      <c r="X58" s="68">
        <f t="shared" si="8"/>
        <v>0</v>
      </c>
      <c r="Y58" s="62" t="str">
        <f t="shared" si="6"/>
        <v>Comitê de bacia atendido (unidade)</v>
      </c>
    </row>
    <row r="59" spans="1:25" ht="25.5" x14ac:dyDescent="0.25">
      <c r="A59" s="81" t="s">
        <v>726</v>
      </c>
      <c r="B59" s="81" t="str">
        <f t="shared" si="0"/>
        <v>SDS - Secretaria de Estado de Desenvolvimento Sustentável</v>
      </c>
      <c r="C59" s="63">
        <v>27000</v>
      </c>
      <c r="D59" s="63" t="s">
        <v>199</v>
      </c>
      <c r="E59" s="62" t="s">
        <v>302</v>
      </c>
      <c r="F59" s="144" t="str">
        <f t="shared" si="1"/>
        <v>27000 - Secretaria de Estado de Desenvolvimento Sustentável</v>
      </c>
      <c r="G59" s="63">
        <v>350</v>
      </c>
      <c r="H59" s="144" t="str">
        <f t="shared" si="2"/>
        <v>350 - Gestão de Recursos Hídricos</v>
      </c>
      <c r="I59" s="62" t="s">
        <v>205</v>
      </c>
      <c r="J59" s="73" t="s">
        <v>425</v>
      </c>
      <c r="K59" s="144" t="s">
        <v>426</v>
      </c>
      <c r="L59" s="66" t="s">
        <v>222</v>
      </c>
      <c r="M59" s="62"/>
      <c r="N59" s="70" t="s">
        <v>20</v>
      </c>
      <c r="O59" s="63">
        <v>2016</v>
      </c>
      <c r="P59" s="65">
        <v>0</v>
      </c>
      <c r="Q59" s="63">
        <v>2019</v>
      </c>
      <c r="R59" s="65">
        <v>20</v>
      </c>
      <c r="S59" s="144"/>
      <c r="T59" s="144"/>
      <c r="U59" s="66"/>
      <c r="V59" s="67" t="s">
        <v>199</v>
      </c>
      <c r="W59" s="68">
        <f t="shared" si="7"/>
        <v>0</v>
      </c>
      <c r="X59" s="68">
        <f t="shared" si="8"/>
        <v>0</v>
      </c>
      <c r="Y59" s="62" t="str">
        <f t="shared" si="6"/>
        <v>Projeto apoiado de recursos hídricos (unidade)</v>
      </c>
    </row>
    <row r="60" spans="1:25" ht="25.5" x14ac:dyDescent="0.25">
      <c r="A60" s="81" t="s">
        <v>726</v>
      </c>
      <c r="B60" s="81" t="str">
        <f t="shared" si="0"/>
        <v>SDS - Secretaria de Estado de Desenvolvimento Sustentável</v>
      </c>
      <c r="C60" s="63">
        <v>27000</v>
      </c>
      <c r="D60" s="63" t="s">
        <v>199</v>
      </c>
      <c r="E60" s="62" t="s">
        <v>302</v>
      </c>
      <c r="F60" s="144" t="str">
        <f t="shared" si="1"/>
        <v>27000 - Secretaria de Estado de Desenvolvimento Sustentável</v>
      </c>
      <c r="G60" s="63">
        <v>350</v>
      </c>
      <c r="H60" s="144" t="str">
        <f t="shared" si="2"/>
        <v>350 - Gestão de Recursos Hídricos</v>
      </c>
      <c r="I60" s="62" t="s">
        <v>205</v>
      </c>
      <c r="J60" s="73" t="s">
        <v>427</v>
      </c>
      <c r="K60" s="144" t="s">
        <v>428</v>
      </c>
      <c r="L60" s="66" t="s">
        <v>222</v>
      </c>
      <c r="M60" s="62"/>
      <c r="N60" s="70" t="s">
        <v>20</v>
      </c>
      <c r="O60" s="63">
        <v>2016</v>
      </c>
      <c r="P60" s="65">
        <v>0</v>
      </c>
      <c r="Q60" s="63">
        <v>2019</v>
      </c>
      <c r="R60" s="65">
        <v>500</v>
      </c>
      <c r="S60" s="144"/>
      <c r="T60" s="144"/>
      <c r="U60" s="66"/>
      <c r="V60" s="67" t="s">
        <v>199</v>
      </c>
      <c r="W60" s="68">
        <f t="shared" si="7"/>
        <v>0</v>
      </c>
      <c r="X60" s="68">
        <f t="shared" si="8"/>
        <v>0</v>
      </c>
      <c r="Y60" s="62" t="str">
        <f t="shared" si="6"/>
        <v>Outorga realizada (unidade)</v>
      </c>
    </row>
    <row r="61" spans="1:25" ht="51" x14ac:dyDescent="0.25">
      <c r="A61" s="81" t="s">
        <v>726</v>
      </c>
      <c r="B61" s="81" t="str">
        <f t="shared" si="0"/>
        <v>BADESC - Agência de Fomento do Estado de Santa Catarina S.A.</v>
      </c>
      <c r="C61" s="63">
        <v>41029</v>
      </c>
      <c r="D61" s="63" t="s">
        <v>563</v>
      </c>
      <c r="E61" s="62" t="s">
        <v>567</v>
      </c>
      <c r="F61" s="144" t="str">
        <f t="shared" si="1"/>
        <v>41029 - Agência de Fomento do Estado de Santa Catarina S.A.</v>
      </c>
      <c r="G61" s="63">
        <v>200</v>
      </c>
      <c r="H61" s="144" t="str">
        <f t="shared" si="2"/>
        <v>200 - Competitividade e Excelência Econômica</v>
      </c>
      <c r="I61" s="62" t="s">
        <v>565</v>
      </c>
      <c r="J61" s="62" t="s">
        <v>566</v>
      </c>
      <c r="K61" s="145" t="s">
        <v>569</v>
      </c>
      <c r="L61" s="66" t="s">
        <v>222</v>
      </c>
      <c r="M61" s="62"/>
      <c r="N61" s="70" t="s">
        <v>34</v>
      </c>
      <c r="O61" s="63">
        <v>2017</v>
      </c>
      <c r="P61" s="79">
        <v>11230534.699999999</v>
      </c>
      <c r="Q61" s="63">
        <v>2019</v>
      </c>
      <c r="R61" s="76">
        <v>92089000</v>
      </c>
      <c r="S61" s="145"/>
      <c r="T61" s="145"/>
      <c r="U61" s="66"/>
      <c r="V61" s="67" t="s">
        <v>563</v>
      </c>
      <c r="W61" s="68">
        <f t="shared" si="7"/>
        <v>0.12195305302479123</v>
      </c>
      <c r="X61" s="68">
        <f t="shared" si="8"/>
        <v>7.1998767164665809</v>
      </c>
      <c r="Y61" s="62" t="str">
        <f t="shared" si="6"/>
        <v>Apoio creditício a microempresas (R$)</v>
      </c>
    </row>
    <row r="62" spans="1:25" ht="51" x14ac:dyDescent="0.25">
      <c r="A62" s="81" t="s">
        <v>726</v>
      </c>
      <c r="B62" s="81" t="str">
        <f t="shared" si="0"/>
        <v>BADESC - Agência de Fomento do Estado de Santa Catarina S.A.</v>
      </c>
      <c r="C62" s="63">
        <v>41029</v>
      </c>
      <c r="D62" s="63" t="s">
        <v>563</v>
      </c>
      <c r="E62" s="62" t="s">
        <v>567</v>
      </c>
      <c r="F62" s="144" t="str">
        <f t="shared" si="1"/>
        <v>41029 - Agência de Fomento do Estado de Santa Catarina S.A.</v>
      </c>
      <c r="G62" s="63">
        <v>200</v>
      </c>
      <c r="H62" s="144" t="str">
        <f t="shared" si="2"/>
        <v>200 - Competitividade e Excelência Econômica</v>
      </c>
      <c r="I62" s="62" t="s">
        <v>565</v>
      </c>
      <c r="J62" s="62" t="s">
        <v>566</v>
      </c>
      <c r="K62" s="145" t="s">
        <v>570</v>
      </c>
      <c r="L62" s="66" t="s">
        <v>222</v>
      </c>
      <c r="M62" s="62"/>
      <c r="N62" s="70" t="s">
        <v>34</v>
      </c>
      <c r="O62" s="63">
        <v>2017</v>
      </c>
      <c r="P62" s="79">
        <v>20789586.120000001</v>
      </c>
      <c r="Q62" s="63">
        <v>2019</v>
      </c>
      <c r="R62" s="76">
        <v>248129000</v>
      </c>
      <c r="S62" s="145"/>
      <c r="T62" s="145"/>
      <c r="U62" s="66"/>
      <c r="V62" s="67" t="s">
        <v>563</v>
      </c>
      <c r="W62" s="68">
        <f t="shared" si="7"/>
        <v>8.3785394371476127E-2</v>
      </c>
      <c r="X62" s="68">
        <f t="shared" si="8"/>
        <v>10.935254437859872</v>
      </c>
      <c r="Y62" s="62" t="str">
        <f t="shared" si="6"/>
        <v>Apoio creditício às empresas de médio e grande porte (R$)</v>
      </c>
    </row>
    <row r="63" spans="1:25" ht="51" x14ac:dyDescent="0.25">
      <c r="A63" s="81" t="s">
        <v>726</v>
      </c>
      <c r="B63" s="81" t="str">
        <f t="shared" si="0"/>
        <v>BADESC - Agência de Fomento do Estado de Santa Catarina S.A.</v>
      </c>
      <c r="C63" s="63">
        <v>41029</v>
      </c>
      <c r="D63" s="63" t="s">
        <v>563</v>
      </c>
      <c r="E63" s="62" t="s">
        <v>567</v>
      </c>
      <c r="F63" s="144" t="str">
        <f t="shared" si="1"/>
        <v>41029 - Agência de Fomento do Estado de Santa Catarina S.A.</v>
      </c>
      <c r="G63" s="63">
        <v>200</v>
      </c>
      <c r="H63" s="144" t="str">
        <f t="shared" si="2"/>
        <v>200 - Competitividade e Excelência Econômica</v>
      </c>
      <c r="I63" s="62" t="s">
        <v>565</v>
      </c>
      <c r="J63" s="62" t="s">
        <v>575</v>
      </c>
      <c r="K63" s="145" t="s">
        <v>571</v>
      </c>
      <c r="L63" s="66" t="s">
        <v>222</v>
      </c>
      <c r="M63" s="62"/>
      <c r="N63" s="70" t="s">
        <v>34</v>
      </c>
      <c r="O63" s="63">
        <v>2017</v>
      </c>
      <c r="P63" s="76">
        <v>10000000</v>
      </c>
      <c r="Q63" s="63">
        <v>2019</v>
      </c>
      <c r="R63" s="76">
        <v>23678000</v>
      </c>
      <c r="S63" s="145"/>
      <c r="T63" s="145"/>
      <c r="U63" s="66"/>
      <c r="V63" s="67" t="s">
        <v>563</v>
      </c>
      <c r="W63" s="68">
        <f t="shared" si="7"/>
        <v>0.42233296731142833</v>
      </c>
      <c r="X63" s="68">
        <f t="shared" si="8"/>
        <v>1.3677999999999999</v>
      </c>
      <c r="Y63" s="62" t="str">
        <f t="shared" si="6"/>
        <v>Apoio creditício ao sistema de microcrédito para instituições (R$)</v>
      </c>
    </row>
    <row r="64" spans="1:25" ht="38.25" x14ac:dyDescent="0.25">
      <c r="A64" s="81" t="s">
        <v>726</v>
      </c>
      <c r="B64" s="81" t="str">
        <f t="shared" si="0"/>
        <v>BADESC - Agência de Fomento do Estado de Santa Catarina S.A.</v>
      </c>
      <c r="C64" s="63">
        <v>41029</v>
      </c>
      <c r="D64" s="63" t="s">
        <v>563</v>
      </c>
      <c r="E64" s="62" t="s">
        <v>567</v>
      </c>
      <c r="F64" s="144" t="str">
        <f t="shared" si="1"/>
        <v>41029 - Agência de Fomento do Estado de Santa Catarina S.A.</v>
      </c>
      <c r="G64" s="63">
        <v>200</v>
      </c>
      <c r="H64" s="144" t="str">
        <f t="shared" si="2"/>
        <v>200 - Competitividade e Excelência Econômica</v>
      </c>
      <c r="I64" s="62" t="s">
        <v>565</v>
      </c>
      <c r="J64" s="62" t="s">
        <v>576</v>
      </c>
      <c r="K64" s="145" t="s">
        <v>572</v>
      </c>
      <c r="L64" s="66" t="s">
        <v>222</v>
      </c>
      <c r="M64" s="62"/>
      <c r="N64" s="70" t="s">
        <v>34</v>
      </c>
      <c r="O64" s="63">
        <v>2017</v>
      </c>
      <c r="P64" s="76">
        <v>20090000</v>
      </c>
      <c r="Q64" s="63">
        <v>2019</v>
      </c>
      <c r="R64" s="76">
        <v>130794000</v>
      </c>
      <c r="S64" s="145"/>
      <c r="T64" s="145"/>
      <c r="U64" s="66"/>
      <c r="V64" s="67" t="s">
        <v>563</v>
      </c>
      <c r="W64" s="68">
        <f t="shared" si="7"/>
        <v>0.15360031805740323</v>
      </c>
      <c r="X64" s="68">
        <f t="shared" si="8"/>
        <v>5.5104031856645097</v>
      </c>
      <c r="Y64" s="62" t="str">
        <f t="shared" si="6"/>
        <v>Apoio creditício ao desenvolvimento dos municípios (R$)</v>
      </c>
    </row>
    <row r="65" spans="1:25" ht="51" x14ac:dyDescent="0.2">
      <c r="A65" s="81" t="s">
        <v>726</v>
      </c>
      <c r="B65" s="81" t="str">
        <f t="shared" si="0"/>
        <v>BADESC - Agência de Fomento do Estado de Santa Catarina S.A.</v>
      </c>
      <c r="C65" s="63">
        <v>41029</v>
      </c>
      <c r="D65" s="63" t="s">
        <v>563</v>
      </c>
      <c r="E65" s="62" t="s">
        <v>567</v>
      </c>
      <c r="F65" s="144" t="str">
        <f t="shared" si="1"/>
        <v>41029 - Agência de Fomento do Estado de Santa Catarina S.A.</v>
      </c>
      <c r="G65" s="63">
        <v>200</v>
      </c>
      <c r="H65" s="144" t="str">
        <f t="shared" si="2"/>
        <v>200 - Competitividade e Excelência Econômica</v>
      </c>
      <c r="I65" s="62" t="s">
        <v>565</v>
      </c>
      <c r="J65" s="62" t="s">
        <v>566</v>
      </c>
      <c r="K65" s="151" t="s">
        <v>569</v>
      </c>
      <c r="L65" s="66" t="s">
        <v>222</v>
      </c>
      <c r="M65" s="62"/>
      <c r="N65" s="70" t="s">
        <v>20</v>
      </c>
      <c r="O65" s="63">
        <v>2017</v>
      </c>
      <c r="P65" s="76">
        <v>145</v>
      </c>
      <c r="Q65" s="63">
        <v>2019</v>
      </c>
      <c r="R65" s="76">
        <v>275</v>
      </c>
      <c r="S65" s="151"/>
      <c r="T65" s="151"/>
      <c r="U65" s="66"/>
      <c r="V65" s="67" t="s">
        <v>563</v>
      </c>
      <c r="W65" s="68">
        <f t="shared" si="7"/>
        <v>0.52727272727272723</v>
      </c>
      <c r="X65" s="68">
        <f t="shared" si="8"/>
        <v>0.89655172413793105</v>
      </c>
      <c r="Y65" s="62" t="str">
        <f t="shared" si="6"/>
        <v>Apoio creditício a microempresas (unidade)</v>
      </c>
    </row>
    <row r="66" spans="1:25" ht="51" x14ac:dyDescent="0.25">
      <c r="A66" s="81" t="s">
        <v>726</v>
      </c>
      <c r="B66" s="81" t="str">
        <f t="shared" ref="B66:B129" si="9">CONCATENATE(D66," - ",E66)</f>
        <v>BADESC - Agência de Fomento do Estado de Santa Catarina S.A.</v>
      </c>
      <c r="C66" s="63">
        <v>41029</v>
      </c>
      <c r="D66" s="63" t="s">
        <v>563</v>
      </c>
      <c r="E66" s="62" t="s">
        <v>567</v>
      </c>
      <c r="F66" s="144" t="str">
        <f t="shared" ref="F66:F129" si="10">CONCATENATE(C66," - ",E66)</f>
        <v>41029 - Agência de Fomento do Estado de Santa Catarina S.A.</v>
      </c>
      <c r="G66" s="63">
        <v>200</v>
      </c>
      <c r="H66" s="144" t="str">
        <f t="shared" ref="H66:H129" si="11">CONCATENATE(G66," - ",I66)</f>
        <v>200 - Competitividade e Excelência Econômica</v>
      </c>
      <c r="I66" s="62" t="s">
        <v>565</v>
      </c>
      <c r="J66" s="62" t="s">
        <v>566</v>
      </c>
      <c r="K66" s="145" t="s">
        <v>570</v>
      </c>
      <c r="L66" s="66" t="s">
        <v>222</v>
      </c>
      <c r="M66" s="62"/>
      <c r="N66" s="70" t="s">
        <v>20</v>
      </c>
      <c r="O66" s="63">
        <v>2017</v>
      </c>
      <c r="P66" s="76">
        <v>16</v>
      </c>
      <c r="Q66" s="63">
        <v>2019</v>
      </c>
      <c r="R66" s="76">
        <v>130</v>
      </c>
      <c r="S66" s="145"/>
      <c r="T66" s="145"/>
      <c r="U66" s="66"/>
      <c r="V66" s="67" t="s">
        <v>563</v>
      </c>
      <c r="W66" s="68">
        <f t="shared" si="7"/>
        <v>0.12307692307692308</v>
      </c>
      <c r="X66" s="68">
        <f t="shared" si="8"/>
        <v>7.125</v>
      </c>
      <c r="Y66" s="62" t="str">
        <f t="shared" ref="Y66:Y74" si="12">CONCATENATE(K66," ","(",N66,")")</f>
        <v>Apoio creditício às empresas de médio e grande porte (unidade)</v>
      </c>
    </row>
    <row r="67" spans="1:25" ht="51" x14ac:dyDescent="0.25">
      <c r="A67" s="81" t="s">
        <v>726</v>
      </c>
      <c r="B67" s="81" t="str">
        <f t="shared" si="9"/>
        <v>BADESC - Agência de Fomento do Estado de Santa Catarina S.A.</v>
      </c>
      <c r="C67" s="63">
        <v>41029</v>
      </c>
      <c r="D67" s="63" t="s">
        <v>563</v>
      </c>
      <c r="E67" s="62" t="s">
        <v>567</v>
      </c>
      <c r="F67" s="144" t="str">
        <f t="shared" si="10"/>
        <v>41029 - Agência de Fomento do Estado de Santa Catarina S.A.</v>
      </c>
      <c r="G67" s="63">
        <v>200</v>
      </c>
      <c r="H67" s="144" t="str">
        <f t="shared" si="11"/>
        <v>200 - Competitividade e Excelência Econômica</v>
      </c>
      <c r="I67" s="62" t="s">
        <v>565</v>
      </c>
      <c r="J67" s="62" t="s">
        <v>575</v>
      </c>
      <c r="K67" s="145" t="s">
        <v>571</v>
      </c>
      <c r="L67" s="66" t="s">
        <v>222</v>
      </c>
      <c r="M67" s="62"/>
      <c r="N67" s="70" t="s">
        <v>20</v>
      </c>
      <c r="O67" s="63">
        <v>2017</v>
      </c>
      <c r="P67" s="76">
        <v>19</v>
      </c>
      <c r="Q67" s="63">
        <v>2019</v>
      </c>
      <c r="R67" s="76">
        <v>21</v>
      </c>
      <c r="S67" s="145"/>
      <c r="T67" s="145"/>
      <c r="U67" s="66"/>
      <c r="V67" s="67" t="s">
        <v>563</v>
      </c>
      <c r="W67" s="68">
        <f t="shared" si="7"/>
        <v>0.90476190476190477</v>
      </c>
      <c r="X67" s="68">
        <f t="shared" si="8"/>
        <v>0.10526315789473684</v>
      </c>
      <c r="Y67" s="62" t="str">
        <f t="shared" si="12"/>
        <v>Apoio creditício ao sistema de microcrédito para instituições (unidade)</v>
      </c>
    </row>
    <row r="68" spans="1:25" ht="38.25" x14ac:dyDescent="0.25">
      <c r="A68" s="81" t="s">
        <v>726</v>
      </c>
      <c r="B68" s="81" t="str">
        <f t="shared" si="9"/>
        <v>BADESC - Agência de Fomento do Estado de Santa Catarina S.A.</v>
      </c>
      <c r="C68" s="63">
        <v>41029</v>
      </c>
      <c r="D68" s="63" t="s">
        <v>563</v>
      </c>
      <c r="E68" s="62" t="s">
        <v>567</v>
      </c>
      <c r="F68" s="144" t="str">
        <f t="shared" si="10"/>
        <v>41029 - Agência de Fomento do Estado de Santa Catarina S.A.</v>
      </c>
      <c r="G68" s="63">
        <v>200</v>
      </c>
      <c r="H68" s="144" t="str">
        <f t="shared" si="11"/>
        <v>200 - Competitividade e Excelência Econômica</v>
      </c>
      <c r="I68" s="62" t="s">
        <v>565</v>
      </c>
      <c r="J68" s="62" t="s">
        <v>576</v>
      </c>
      <c r="K68" s="145" t="s">
        <v>572</v>
      </c>
      <c r="L68" s="66" t="s">
        <v>222</v>
      </c>
      <c r="M68" s="62"/>
      <c r="N68" s="70" t="s">
        <v>20</v>
      </c>
      <c r="O68" s="63">
        <v>2017</v>
      </c>
      <c r="P68" s="76">
        <v>9</v>
      </c>
      <c r="Q68" s="63">
        <v>2019</v>
      </c>
      <c r="R68" s="76">
        <v>87</v>
      </c>
      <c r="S68" s="145"/>
      <c r="T68" s="145"/>
      <c r="U68" s="66"/>
      <c r="V68" s="67" t="s">
        <v>563</v>
      </c>
      <c r="W68" s="68">
        <f t="shared" si="7"/>
        <v>0.10344827586206896</v>
      </c>
      <c r="X68" s="68">
        <f t="shared" si="8"/>
        <v>8.6666666666666661</v>
      </c>
      <c r="Y68" s="62" t="str">
        <f t="shared" si="12"/>
        <v>Apoio creditício ao desenvolvimento dos municípios (unidade)</v>
      </c>
    </row>
    <row r="69" spans="1:25" ht="38.25" x14ac:dyDescent="0.25">
      <c r="A69" s="81" t="s">
        <v>730</v>
      </c>
      <c r="B69" s="81" t="str">
        <f t="shared" si="9"/>
        <v>DPE - Defensoria Pública do Estado</v>
      </c>
      <c r="C69" s="63">
        <v>15000</v>
      </c>
      <c r="D69" s="63" t="s">
        <v>237</v>
      </c>
      <c r="E69" s="62" t="s">
        <v>309</v>
      </c>
      <c r="F69" s="144" t="str">
        <f t="shared" si="10"/>
        <v>15000 - Defensoria Pública do Estado</v>
      </c>
      <c r="G69" s="63">
        <v>745</v>
      </c>
      <c r="H69" s="144" t="str">
        <f t="shared" si="11"/>
        <v>745 - Fortalecendo Direitos</v>
      </c>
      <c r="I69" s="62" t="s">
        <v>370</v>
      </c>
      <c r="J69" s="61" t="s">
        <v>238</v>
      </c>
      <c r="K69" s="145" t="s">
        <v>241</v>
      </c>
      <c r="L69" s="66" t="s">
        <v>222</v>
      </c>
      <c r="M69" s="62"/>
      <c r="N69" s="70" t="s">
        <v>491</v>
      </c>
      <c r="O69" s="63">
        <v>2016</v>
      </c>
      <c r="P69" s="76">
        <v>103</v>
      </c>
      <c r="Q69" s="63">
        <v>2019</v>
      </c>
      <c r="R69" s="76">
        <v>130</v>
      </c>
      <c r="S69" s="145"/>
      <c r="T69" s="145"/>
      <c r="U69" s="66"/>
      <c r="V69" s="67" t="s">
        <v>237</v>
      </c>
      <c r="W69" s="68">
        <f t="shared" si="7"/>
        <v>0.79230769230769227</v>
      </c>
      <c r="X69" s="68">
        <f t="shared" si="8"/>
        <v>0.26213592233009708</v>
      </c>
      <c r="Y69" s="62" t="str">
        <f t="shared" si="12"/>
        <v>Índice de atribuições (varas judiciais) abrangidas pela DPESC (taxa)</v>
      </c>
    </row>
    <row r="70" spans="1:25" ht="25.5" x14ac:dyDescent="0.25">
      <c r="A70" s="81" t="s">
        <v>730</v>
      </c>
      <c r="B70" s="81" t="str">
        <f t="shared" si="9"/>
        <v>DPE - Defensoria Pública do Estado</v>
      </c>
      <c r="C70" s="63">
        <v>15000</v>
      </c>
      <c r="D70" s="63" t="s">
        <v>237</v>
      </c>
      <c r="E70" s="62" t="s">
        <v>309</v>
      </c>
      <c r="F70" s="144" t="str">
        <f t="shared" si="10"/>
        <v>15000 - Defensoria Pública do Estado</v>
      </c>
      <c r="G70" s="63">
        <v>745</v>
      </c>
      <c r="H70" s="144" t="str">
        <f t="shared" si="11"/>
        <v>745 - Fortalecendo Direitos</v>
      </c>
      <c r="I70" s="62" t="s">
        <v>370</v>
      </c>
      <c r="J70" s="61" t="s">
        <v>238</v>
      </c>
      <c r="K70" s="145" t="s">
        <v>380</v>
      </c>
      <c r="L70" s="66" t="s">
        <v>222</v>
      </c>
      <c r="M70" s="62"/>
      <c r="N70" s="70" t="s">
        <v>491</v>
      </c>
      <c r="O70" s="63">
        <v>2016</v>
      </c>
      <c r="P70" s="76">
        <v>24</v>
      </c>
      <c r="Q70" s="63">
        <v>2019</v>
      </c>
      <c r="R70" s="76">
        <v>24</v>
      </c>
      <c r="S70" s="145"/>
      <c r="T70" s="145"/>
      <c r="U70" s="66"/>
      <c r="V70" s="67" t="s">
        <v>237</v>
      </c>
      <c r="W70" s="68">
        <f t="shared" si="7"/>
        <v>1</v>
      </c>
      <c r="X70" s="68">
        <f t="shared" si="8"/>
        <v>0</v>
      </c>
      <c r="Y70" s="62" t="str">
        <f t="shared" si="12"/>
        <v>Índice de comarcas beneficiadas pela DPESC (taxa)</v>
      </c>
    </row>
    <row r="71" spans="1:25" ht="38.25" x14ac:dyDescent="0.25">
      <c r="A71" s="81" t="s">
        <v>730</v>
      </c>
      <c r="B71" s="81" t="str">
        <f t="shared" si="9"/>
        <v>SJC - Secretaria de Estado de Justiça e Cidadania</v>
      </c>
      <c r="C71" s="63">
        <v>54096</v>
      </c>
      <c r="D71" s="63" t="s">
        <v>39</v>
      </c>
      <c r="E71" s="62" t="s">
        <v>305</v>
      </c>
      <c r="F71" s="144" t="str">
        <f t="shared" si="10"/>
        <v>54096 - Secretaria de Estado de Justiça e Cidadania</v>
      </c>
      <c r="G71" s="63">
        <v>760</v>
      </c>
      <c r="H71" s="144" t="str">
        <f t="shared" si="11"/>
        <v>760 - Ressocialização dos Apenados e Adolescentes em conflito com a Lei</v>
      </c>
      <c r="I71" s="62" t="s">
        <v>371</v>
      </c>
      <c r="J71" s="73" t="s">
        <v>373</v>
      </c>
      <c r="K71" s="144" t="s">
        <v>672</v>
      </c>
      <c r="L71" s="66" t="s">
        <v>222</v>
      </c>
      <c r="M71" s="62"/>
      <c r="N71" s="63" t="s">
        <v>491</v>
      </c>
      <c r="O71" s="63">
        <v>2017</v>
      </c>
      <c r="P71" s="76">
        <v>14</v>
      </c>
      <c r="Q71" s="63">
        <v>2019</v>
      </c>
      <c r="R71" s="65">
        <v>18</v>
      </c>
      <c r="S71" s="144"/>
      <c r="T71" s="144"/>
      <c r="U71" s="66"/>
      <c r="V71" s="67" t="s">
        <v>39</v>
      </c>
      <c r="W71" s="68">
        <f>P71/R71</f>
        <v>0.77777777777777779</v>
      </c>
      <c r="X71" s="68">
        <v>1</v>
      </c>
      <c r="Y71" s="62" t="str">
        <f t="shared" si="12"/>
        <v>Percentual de apenados estudando (taxa)</v>
      </c>
    </row>
    <row r="72" spans="1:25" ht="38.25" x14ac:dyDescent="0.25">
      <c r="A72" s="81" t="s">
        <v>730</v>
      </c>
      <c r="B72" s="81" t="str">
        <f t="shared" si="9"/>
        <v>SJC - Secretaria de Estado de Justiça e Cidadania</v>
      </c>
      <c r="C72" s="63">
        <v>54096</v>
      </c>
      <c r="D72" s="63" t="s">
        <v>39</v>
      </c>
      <c r="E72" s="62" t="s">
        <v>305</v>
      </c>
      <c r="F72" s="144" t="str">
        <f t="shared" si="10"/>
        <v>54096 - Secretaria de Estado de Justiça e Cidadania</v>
      </c>
      <c r="G72" s="63">
        <v>760</v>
      </c>
      <c r="H72" s="144" t="str">
        <f t="shared" si="11"/>
        <v>760 - Ressocialização dos Apenados e Adolescentes em conflito com a Lei</v>
      </c>
      <c r="I72" s="62" t="s">
        <v>371</v>
      </c>
      <c r="J72" s="73" t="s">
        <v>373</v>
      </c>
      <c r="K72" s="144" t="s">
        <v>671</v>
      </c>
      <c r="L72" s="102" t="s">
        <v>222</v>
      </c>
      <c r="M72" s="62"/>
      <c r="N72" s="63" t="s">
        <v>491</v>
      </c>
      <c r="O72" s="63">
        <v>2017</v>
      </c>
      <c r="P72" s="89">
        <v>31</v>
      </c>
      <c r="Q72" s="63">
        <v>2019</v>
      </c>
      <c r="R72" s="90">
        <v>40</v>
      </c>
      <c r="S72" s="144"/>
      <c r="T72" s="144"/>
      <c r="U72" s="102"/>
      <c r="V72" s="67" t="s">
        <v>39</v>
      </c>
      <c r="W72" s="68">
        <f>P72/R72</f>
        <v>0.77500000000000002</v>
      </c>
      <c r="X72" s="68">
        <v>1</v>
      </c>
      <c r="Y72" s="62" t="str">
        <f t="shared" si="12"/>
        <v>Percentual de apenados trabalhando (taxa)</v>
      </c>
    </row>
    <row r="73" spans="1:25" ht="63.75" x14ac:dyDescent="0.25">
      <c r="A73" s="81" t="s">
        <v>730</v>
      </c>
      <c r="B73" s="81" t="str">
        <f t="shared" si="9"/>
        <v>SJC - Secretaria de Estado de Justiça e Cidadania</v>
      </c>
      <c r="C73" s="63">
        <v>54096</v>
      </c>
      <c r="D73" s="63" t="s">
        <v>39</v>
      </c>
      <c r="E73" s="62" t="s">
        <v>305</v>
      </c>
      <c r="F73" s="144" t="str">
        <f t="shared" si="10"/>
        <v>54096 - Secretaria de Estado de Justiça e Cidadania</v>
      </c>
      <c r="G73" s="63">
        <v>750</v>
      </c>
      <c r="H73" s="144" t="str">
        <f t="shared" si="11"/>
        <v>750 - Expansão e Modernização do Sistema Prisional e Socioeducativo</v>
      </c>
      <c r="I73" s="62" t="s">
        <v>169</v>
      </c>
      <c r="J73" s="73" t="s">
        <v>44</v>
      </c>
      <c r="K73" s="144" t="s">
        <v>697</v>
      </c>
      <c r="L73" s="102" t="s">
        <v>222</v>
      </c>
      <c r="M73" s="62"/>
      <c r="N73" s="63" t="s">
        <v>20</v>
      </c>
      <c r="O73" s="63">
        <v>2017</v>
      </c>
      <c r="P73" s="89">
        <v>14</v>
      </c>
      <c r="Q73" s="63">
        <v>2019</v>
      </c>
      <c r="R73" s="90">
        <v>18</v>
      </c>
      <c r="S73" s="144"/>
      <c r="T73" s="144"/>
      <c r="U73" s="102"/>
      <c r="V73" s="67" t="s">
        <v>39</v>
      </c>
      <c r="W73" s="68">
        <f>P73/R73</f>
        <v>0.77777777777777779</v>
      </c>
      <c r="X73" s="68">
        <v>1</v>
      </c>
      <c r="Y73" s="62" t="str">
        <f t="shared" si="12"/>
        <v>Unidades Reaparelhadas (unidade)</v>
      </c>
    </row>
    <row r="74" spans="1:25" ht="63.75" x14ac:dyDescent="0.25">
      <c r="A74" s="81" t="s">
        <v>730</v>
      </c>
      <c r="B74" s="81" t="str">
        <f t="shared" si="9"/>
        <v>SJC - Secretaria de Estado de Justiça e Cidadania</v>
      </c>
      <c r="C74" s="63">
        <v>54096</v>
      </c>
      <c r="D74" s="63" t="s">
        <v>39</v>
      </c>
      <c r="E74" s="62" t="s">
        <v>305</v>
      </c>
      <c r="F74" s="144" t="str">
        <f t="shared" si="10"/>
        <v>54096 - Secretaria de Estado de Justiça e Cidadania</v>
      </c>
      <c r="G74" s="63">
        <v>750</v>
      </c>
      <c r="H74" s="144" t="str">
        <f t="shared" si="11"/>
        <v>750 - Expansão e Modernização do Sistema Prisional e Socioeducativo</v>
      </c>
      <c r="I74" s="62" t="s">
        <v>169</v>
      </c>
      <c r="J74" s="73" t="s">
        <v>44</v>
      </c>
      <c r="K74" s="144" t="s">
        <v>701</v>
      </c>
      <c r="L74" s="102" t="s">
        <v>222</v>
      </c>
      <c r="M74" s="62"/>
      <c r="N74" s="63" t="s">
        <v>20</v>
      </c>
      <c r="O74" s="63">
        <v>2017</v>
      </c>
      <c r="P74" s="89">
        <v>1140</v>
      </c>
      <c r="Q74" s="63">
        <v>2019</v>
      </c>
      <c r="R74" s="90">
        <v>1435</v>
      </c>
      <c r="S74" s="144"/>
      <c r="T74" s="144"/>
      <c r="U74" s="102"/>
      <c r="V74" s="67" t="s">
        <v>39</v>
      </c>
      <c r="W74" s="68">
        <f>P74/R74</f>
        <v>0.79442508710801396</v>
      </c>
      <c r="X74" s="68">
        <v>1</v>
      </c>
      <c r="Y74" s="62" t="str">
        <f t="shared" si="12"/>
        <v>Vagas geradas (unidade)</v>
      </c>
    </row>
    <row r="75" spans="1:25" ht="63.75" x14ac:dyDescent="0.25">
      <c r="A75" s="81" t="s">
        <v>730</v>
      </c>
      <c r="B75" s="81" t="str">
        <f t="shared" si="9"/>
        <v>SJC - Secretaria de Estado de Justiça e Cidadania</v>
      </c>
      <c r="C75" s="63">
        <v>54096</v>
      </c>
      <c r="D75" s="63" t="s">
        <v>39</v>
      </c>
      <c r="E75" s="62" t="s">
        <v>305</v>
      </c>
      <c r="F75" s="144" t="str">
        <f t="shared" si="10"/>
        <v>54096 - Secretaria de Estado de Justiça e Cidadania</v>
      </c>
      <c r="G75" s="63">
        <v>740</v>
      </c>
      <c r="H75" s="144" t="str">
        <f t="shared" si="11"/>
        <v>740 - Gestão do Sistema Prisional e Socioeducativo</v>
      </c>
      <c r="I75" s="62" t="s">
        <v>168</v>
      </c>
      <c r="J75" s="73" t="s">
        <v>41</v>
      </c>
      <c r="K75" s="144" t="s">
        <v>693</v>
      </c>
      <c r="L75" s="66" t="s">
        <v>222</v>
      </c>
      <c r="M75" s="62"/>
      <c r="N75" s="70" t="s">
        <v>20</v>
      </c>
      <c r="O75" s="63">
        <v>2017</v>
      </c>
      <c r="P75" s="76">
        <v>3000</v>
      </c>
      <c r="Q75" s="63">
        <v>2019</v>
      </c>
      <c r="R75" s="65">
        <v>3150</v>
      </c>
      <c r="S75" s="144"/>
      <c r="T75" s="144"/>
      <c r="U75" s="66"/>
      <c r="V75" s="67" t="s">
        <v>39</v>
      </c>
      <c r="W75" s="68">
        <f>R75/P75</f>
        <v>1.05</v>
      </c>
      <c r="X75" s="68">
        <f t="shared" ref="X75:X106" si="13">IFERROR((R75-P75)/P75,0)</f>
        <v>0.05</v>
      </c>
      <c r="Y75" s="62"/>
    </row>
    <row r="76" spans="1:25" ht="63.75" x14ac:dyDescent="0.25">
      <c r="A76" s="81" t="s">
        <v>730</v>
      </c>
      <c r="B76" s="81" t="str">
        <f t="shared" si="9"/>
        <v>SJC - Secretaria de Estado de Justiça e Cidadania</v>
      </c>
      <c r="C76" s="63">
        <v>54096</v>
      </c>
      <c r="D76" s="63" t="s">
        <v>39</v>
      </c>
      <c r="E76" s="62" t="s">
        <v>305</v>
      </c>
      <c r="F76" s="144" t="str">
        <f t="shared" si="10"/>
        <v>54096 - Secretaria de Estado de Justiça e Cidadania</v>
      </c>
      <c r="G76" s="63">
        <v>740</v>
      </c>
      <c r="H76" s="144" t="str">
        <f t="shared" si="11"/>
        <v>740 - Gestão do Sistema Prisional e Socioeducativo</v>
      </c>
      <c r="I76" s="62" t="s">
        <v>168</v>
      </c>
      <c r="J76" s="73" t="s">
        <v>41</v>
      </c>
      <c r="K76" s="144" t="s">
        <v>694</v>
      </c>
      <c r="L76" s="66" t="s">
        <v>222</v>
      </c>
      <c r="M76" s="62"/>
      <c r="N76" s="70" t="s">
        <v>20</v>
      </c>
      <c r="O76" s="63">
        <v>2017</v>
      </c>
      <c r="P76" s="118">
        <v>0.114</v>
      </c>
      <c r="Q76" s="63">
        <v>2019</v>
      </c>
      <c r="R76" s="132">
        <v>0.125</v>
      </c>
      <c r="S76" s="144"/>
      <c r="T76" s="144"/>
      <c r="U76" s="66"/>
      <c r="V76" s="67" t="s">
        <v>39</v>
      </c>
      <c r="W76" s="68">
        <f>R76/P76</f>
        <v>1.0964912280701753</v>
      </c>
      <c r="X76" s="68">
        <f t="shared" si="13"/>
        <v>9.6491228070175405E-2</v>
      </c>
      <c r="Y76" s="62"/>
    </row>
    <row r="77" spans="1:25" ht="63.75" x14ac:dyDescent="0.25">
      <c r="A77" s="81" t="s">
        <v>730</v>
      </c>
      <c r="B77" s="81" t="str">
        <f t="shared" si="9"/>
        <v>SJC - Secretaria de Estado de Justiça e Cidadania</v>
      </c>
      <c r="C77" s="63">
        <v>54096</v>
      </c>
      <c r="D77" s="63" t="s">
        <v>39</v>
      </c>
      <c r="E77" s="62" t="s">
        <v>305</v>
      </c>
      <c r="F77" s="144" t="str">
        <f t="shared" si="10"/>
        <v>54096 - Secretaria de Estado de Justiça e Cidadania</v>
      </c>
      <c r="G77" s="63">
        <v>740</v>
      </c>
      <c r="H77" s="144" t="str">
        <f t="shared" si="11"/>
        <v>740 - Gestão do Sistema Prisional e Socioeducativo</v>
      </c>
      <c r="I77" s="62" t="s">
        <v>168</v>
      </c>
      <c r="J77" s="73" t="s">
        <v>41</v>
      </c>
      <c r="K77" s="144" t="s">
        <v>695</v>
      </c>
      <c r="L77" s="66" t="s">
        <v>222</v>
      </c>
      <c r="M77" s="62"/>
      <c r="N77" s="70" t="s">
        <v>20</v>
      </c>
      <c r="O77" s="63">
        <v>2017</v>
      </c>
      <c r="P77" s="79">
        <v>2.36</v>
      </c>
      <c r="Q77" s="63">
        <v>2019</v>
      </c>
      <c r="R77" s="64">
        <v>2.5</v>
      </c>
      <c r="S77" s="144"/>
      <c r="T77" s="144"/>
      <c r="U77" s="66"/>
      <c r="V77" s="67" t="s">
        <v>39</v>
      </c>
      <c r="W77" s="68">
        <f>R77/P77</f>
        <v>1.0593220338983051</v>
      </c>
      <c r="X77" s="68">
        <f t="shared" si="13"/>
        <v>5.9322033898305142E-2</v>
      </c>
      <c r="Y77" s="62"/>
    </row>
    <row r="78" spans="1:25" ht="63.75" x14ac:dyDescent="0.25">
      <c r="A78" s="81" t="s">
        <v>730</v>
      </c>
      <c r="B78" s="81" t="str">
        <f t="shared" si="9"/>
        <v>SJC - Secretaria de Estado de Justiça e Cidadania</v>
      </c>
      <c r="C78" s="63">
        <v>54096</v>
      </c>
      <c r="D78" s="63" t="s">
        <v>39</v>
      </c>
      <c r="E78" s="62" t="s">
        <v>305</v>
      </c>
      <c r="F78" s="144" t="str">
        <f t="shared" si="10"/>
        <v>54096 - Secretaria de Estado de Justiça e Cidadania</v>
      </c>
      <c r="G78" s="63">
        <v>740</v>
      </c>
      <c r="H78" s="144" t="str">
        <f t="shared" si="11"/>
        <v>740 - Gestão do Sistema Prisional e Socioeducativo</v>
      </c>
      <c r="I78" s="62" t="s">
        <v>168</v>
      </c>
      <c r="J78" s="73" t="s">
        <v>41</v>
      </c>
      <c r="K78" s="144" t="s">
        <v>696</v>
      </c>
      <c r="L78" s="66" t="s">
        <v>222</v>
      </c>
      <c r="M78" s="62"/>
      <c r="N78" s="70" t="s">
        <v>620</v>
      </c>
      <c r="O78" s="63">
        <v>2017</v>
      </c>
      <c r="P78" s="65">
        <v>97</v>
      </c>
      <c r="Q78" s="63">
        <v>2019</v>
      </c>
      <c r="R78" s="65">
        <v>98</v>
      </c>
      <c r="S78" s="144"/>
      <c r="T78" s="144"/>
      <c r="U78" s="66"/>
      <c r="V78" s="67" t="s">
        <v>39</v>
      </c>
      <c r="W78" s="68">
        <f>R78/P78</f>
        <v>1.0103092783505154</v>
      </c>
      <c r="X78" s="68">
        <f t="shared" si="13"/>
        <v>1.0309278350515464E-2</v>
      </c>
      <c r="Y78" s="62"/>
    </row>
    <row r="79" spans="1:25" ht="63.75" x14ac:dyDescent="0.25">
      <c r="A79" s="81" t="s">
        <v>728</v>
      </c>
      <c r="B79" s="81" t="str">
        <f t="shared" si="9"/>
        <v>SED - Secretaria de Estado da Educação</v>
      </c>
      <c r="C79" s="63">
        <v>45001</v>
      </c>
      <c r="D79" s="63" t="s">
        <v>280</v>
      </c>
      <c r="E79" s="62" t="s">
        <v>300</v>
      </c>
      <c r="F79" s="144" t="str">
        <f t="shared" si="10"/>
        <v>45001 - Secretaria de Estado da Educação</v>
      </c>
      <c r="G79" s="63">
        <v>610</v>
      </c>
      <c r="H79" s="144" t="str">
        <f t="shared" si="11"/>
        <v>610 - Educação Básica com Qualidade e Equidade</v>
      </c>
      <c r="I79" s="62" t="s">
        <v>282</v>
      </c>
      <c r="J79" s="33" t="s">
        <v>283</v>
      </c>
      <c r="K79" s="146" t="s">
        <v>457</v>
      </c>
      <c r="L79" s="66" t="s">
        <v>222</v>
      </c>
      <c r="M79" s="62"/>
      <c r="N79" s="70" t="s">
        <v>25</v>
      </c>
      <c r="O79" s="63">
        <v>2016</v>
      </c>
      <c r="P79" s="79">
        <v>12</v>
      </c>
      <c r="Q79" s="63">
        <v>2019</v>
      </c>
      <c r="R79" s="79">
        <v>26</v>
      </c>
      <c r="S79" s="146"/>
      <c r="T79" s="146"/>
      <c r="U79" s="66"/>
      <c r="V79" s="67" t="s">
        <v>284</v>
      </c>
      <c r="W79" s="68">
        <f t="shared" ref="W79:W110" si="14">IFERROR((P79/R79),0)</f>
        <v>0.46153846153846156</v>
      </c>
      <c r="X79" s="68">
        <f t="shared" si="13"/>
        <v>1.1666666666666667</v>
      </c>
      <c r="Y79" s="62" t="str">
        <f t="shared" ref="Y79:Y110" si="15">CONCATENATE(K79," ","(",N79,")")</f>
        <v>Percentual de escolas com matrículas em tempo integral - rede estadual (%)</v>
      </c>
    </row>
    <row r="80" spans="1:25" ht="63.75" x14ac:dyDescent="0.25">
      <c r="A80" s="81" t="s">
        <v>728</v>
      </c>
      <c r="B80" s="81" t="str">
        <f t="shared" si="9"/>
        <v>SED - Secretaria de Estado da Educação</v>
      </c>
      <c r="C80" s="63">
        <v>45001</v>
      </c>
      <c r="D80" s="63" t="s">
        <v>280</v>
      </c>
      <c r="E80" s="62" t="s">
        <v>300</v>
      </c>
      <c r="F80" s="144" t="str">
        <f t="shared" si="10"/>
        <v>45001 - Secretaria de Estado da Educação</v>
      </c>
      <c r="G80" s="63">
        <v>610</v>
      </c>
      <c r="H80" s="144" t="str">
        <f t="shared" si="11"/>
        <v>610 - Educação Básica com Qualidade e Equidade</v>
      </c>
      <c r="I80" s="62" t="s">
        <v>282</v>
      </c>
      <c r="J80" s="33" t="s">
        <v>283</v>
      </c>
      <c r="K80" s="146" t="s">
        <v>286</v>
      </c>
      <c r="L80" s="66" t="s">
        <v>222</v>
      </c>
      <c r="M80" s="62"/>
      <c r="N80" s="70" t="s">
        <v>25</v>
      </c>
      <c r="O80" s="63">
        <v>2017</v>
      </c>
      <c r="P80" s="79">
        <v>82.7</v>
      </c>
      <c r="Q80" s="63">
        <v>2019</v>
      </c>
      <c r="R80" s="76">
        <v>92</v>
      </c>
      <c r="S80" s="146"/>
      <c r="T80" s="146"/>
      <c r="U80" s="66"/>
      <c r="V80" s="67" t="s">
        <v>667</v>
      </c>
      <c r="W80" s="68">
        <f t="shared" si="14"/>
        <v>0.89891304347826095</v>
      </c>
      <c r="X80" s="68">
        <f t="shared" si="13"/>
        <v>0.11245465538089476</v>
      </c>
      <c r="Y80" s="62" t="str">
        <f t="shared" si="15"/>
        <v>Percentual de jovens de 16 anos de idade que concluíram o ensino fundamental (%)</v>
      </c>
    </row>
    <row r="81" spans="1:25" ht="63.75" x14ac:dyDescent="0.25">
      <c r="A81" s="81" t="s">
        <v>728</v>
      </c>
      <c r="B81" s="81" t="str">
        <f t="shared" si="9"/>
        <v>SED - Secretaria de Estado da Educação</v>
      </c>
      <c r="C81" s="63">
        <v>45001</v>
      </c>
      <c r="D81" s="63" t="s">
        <v>280</v>
      </c>
      <c r="E81" s="62" t="s">
        <v>300</v>
      </c>
      <c r="F81" s="144" t="str">
        <f t="shared" si="10"/>
        <v>45001 - Secretaria de Estado da Educação</v>
      </c>
      <c r="G81" s="63">
        <v>610</v>
      </c>
      <c r="H81" s="144" t="str">
        <f t="shared" si="11"/>
        <v>610 - Educação Básica com Qualidade e Equidade</v>
      </c>
      <c r="I81" s="62" t="s">
        <v>282</v>
      </c>
      <c r="J81" s="33" t="s">
        <v>283</v>
      </c>
      <c r="K81" s="146" t="s">
        <v>458</v>
      </c>
      <c r="L81" s="66" t="s">
        <v>222</v>
      </c>
      <c r="M81" s="62"/>
      <c r="N81" s="70" t="s">
        <v>25</v>
      </c>
      <c r="O81" s="63">
        <v>2016</v>
      </c>
      <c r="P81" s="79">
        <v>5.4</v>
      </c>
      <c r="Q81" s="63">
        <v>2019</v>
      </c>
      <c r="R81" s="79">
        <v>16</v>
      </c>
      <c r="S81" s="146"/>
      <c r="T81" s="146"/>
      <c r="U81" s="66"/>
      <c r="V81" s="67" t="s">
        <v>284</v>
      </c>
      <c r="W81" s="68">
        <f t="shared" si="14"/>
        <v>0.33750000000000002</v>
      </c>
      <c r="X81" s="68">
        <f t="shared" si="13"/>
        <v>1.9629629629629628</v>
      </c>
      <c r="Y81" s="62" t="str">
        <f t="shared" si="15"/>
        <v>Percentual de matrículas em tempo integral - rede estadual (%)</v>
      </c>
    </row>
    <row r="82" spans="1:25" ht="63.75" x14ac:dyDescent="0.25">
      <c r="A82" s="81" t="s">
        <v>728</v>
      </c>
      <c r="B82" s="81" t="str">
        <f t="shared" si="9"/>
        <v>SED - Secretaria de Estado da Educação</v>
      </c>
      <c r="C82" s="63">
        <v>45001</v>
      </c>
      <c r="D82" s="63" t="s">
        <v>280</v>
      </c>
      <c r="E82" s="62" t="s">
        <v>300</v>
      </c>
      <c r="F82" s="144" t="str">
        <f t="shared" si="10"/>
        <v>45001 - Secretaria de Estado da Educação</v>
      </c>
      <c r="G82" s="63">
        <v>610</v>
      </c>
      <c r="H82" s="144" t="str">
        <f t="shared" si="11"/>
        <v>610 - Educação Básica com Qualidade e Equidade</v>
      </c>
      <c r="I82" s="62" t="s">
        <v>282</v>
      </c>
      <c r="J82" s="33" t="s">
        <v>283</v>
      </c>
      <c r="K82" s="146" t="s">
        <v>287</v>
      </c>
      <c r="L82" s="66" t="s">
        <v>222</v>
      </c>
      <c r="M82" s="62"/>
      <c r="N82" s="70" t="s">
        <v>25</v>
      </c>
      <c r="O82" s="63">
        <v>2017</v>
      </c>
      <c r="P82" s="79">
        <v>93.1</v>
      </c>
      <c r="Q82" s="63">
        <v>2019</v>
      </c>
      <c r="R82" s="76">
        <v>99</v>
      </c>
      <c r="S82" s="146"/>
      <c r="T82" s="146"/>
      <c r="U82" s="66"/>
      <c r="V82" s="67" t="s">
        <v>667</v>
      </c>
      <c r="W82" s="68">
        <f t="shared" si="14"/>
        <v>0.94040404040404035</v>
      </c>
      <c r="X82" s="68">
        <f t="shared" si="13"/>
        <v>6.3372717508055926E-2</v>
      </c>
      <c r="Y82" s="62" t="str">
        <f t="shared" si="15"/>
        <v>Taxa bruta de atendimento à população de 15 a 17 anos de idade (%)</v>
      </c>
    </row>
    <row r="83" spans="1:25" ht="63.75" x14ac:dyDescent="0.25">
      <c r="A83" s="81" t="s">
        <v>728</v>
      </c>
      <c r="B83" s="81" t="str">
        <f t="shared" si="9"/>
        <v>SED - Secretaria de Estado da Educação</v>
      </c>
      <c r="C83" s="63">
        <v>45001</v>
      </c>
      <c r="D83" s="63" t="s">
        <v>280</v>
      </c>
      <c r="E83" s="62" t="s">
        <v>300</v>
      </c>
      <c r="F83" s="144" t="str">
        <f t="shared" si="10"/>
        <v>45001 - Secretaria de Estado da Educação</v>
      </c>
      <c r="G83" s="63">
        <v>610</v>
      </c>
      <c r="H83" s="144" t="str">
        <f t="shared" si="11"/>
        <v>610 - Educação Básica com Qualidade e Equidade</v>
      </c>
      <c r="I83" s="62" t="s">
        <v>282</v>
      </c>
      <c r="J83" s="33" t="s">
        <v>283</v>
      </c>
      <c r="K83" s="146" t="s">
        <v>288</v>
      </c>
      <c r="L83" s="66" t="s">
        <v>222</v>
      </c>
      <c r="M83" s="62"/>
      <c r="N83" s="70" t="s">
        <v>25</v>
      </c>
      <c r="O83" s="63">
        <v>2017</v>
      </c>
      <c r="P83" s="79">
        <v>76.8</v>
      </c>
      <c r="Q83" s="63">
        <v>2019</v>
      </c>
      <c r="R83" s="76">
        <v>85</v>
      </c>
      <c r="S83" s="146"/>
      <c r="T83" s="146"/>
      <c r="U83" s="66"/>
      <c r="V83" s="67" t="s">
        <v>667</v>
      </c>
      <c r="W83" s="68">
        <f t="shared" si="14"/>
        <v>0.9035294117647058</v>
      </c>
      <c r="X83" s="68">
        <f t="shared" si="13"/>
        <v>0.10677083333333337</v>
      </c>
      <c r="Y83" s="62" t="str">
        <f t="shared" si="15"/>
        <v>Taxa líquida no ensino médio (%)</v>
      </c>
    </row>
    <row r="84" spans="1:25" ht="51" x14ac:dyDescent="0.25">
      <c r="A84" s="81" t="s">
        <v>728</v>
      </c>
      <c r="B84" s="81" t="str">
        <f t="shared" si="9"/>
        <v>SED - Secretaria de Estado da Educação</v>
      </c>
      <c r="C84" s="63">
        <v>45001</v>
      </c>
      <c r="D84" s="63" t="s">
        <v>280</v>
      </c>
      <c r="E84" s="62" t="s">
        <v>300</v>
      </c>
      <c r="F84" s="144" t="str">
        <f t="shared" si="10"/>
        <v>45001 - Secretaria de Estado da Educação</v>
      </c>
      <c r="G84" s="70">
        <v>623</v>
      </c>
      <c r="H84" s="144" t="str">
        <f t="shared" si="11"/>
        <v>623 - Gestão Democrática da Educação</v>
      </c>
      <c r="I84" s="62" t="s">
        <v>290</v>
      </c>
      <c r="J84" s="33" t="s">
        <v>466</v>
      </c>
      <c r="K84" s="146" t="s">
        <v>292</v>
      </c>
      <c r="L84" s="66" t="s">
        <v>222</v>
      </c>
      <c r="M84" s="62"/>
      <c r="N84" s="70" t="s">
        <v>25</v>
      </c>
      <c r="O84" s="63">
        <v>2017</v>
      </c>
      <c r="P84" s="79">
        <v>98</v>
      </c>
      <c r="Q84" s="63">
        <v>2019</v>
      </c>
      <c r="R84" s="79">
        <v>97</v>
      </c>
      <c r="S84" s="146"/>
      <c r="T84" s="146"/>
      <c r="U84" s="66"/>
      <c r="V84" s="67" t="s">
        <v>293</v>
      </c>
      <c r="W84" s="68">
        <f t="shared" si="14"/>
        <v>1.0103092783505154</v>
      </c>
      <c r="X84" s="68">
        <f t="shared" si="13"/>
        <v>-1.020408163265306E-2</v>
      </c>
      <c r="Y84" s="62" t="str">
        <f t="shared" si="15"/>
        <v>Percentual de escolas que participam da nova forma de escolha dos gestores escolares da rede estadual de ensino (%)</v>
      </c>
    </row>
    <row r="85" spans="1:25" ht="63.75" x14ac:dyDescent="0.25">
      <c r="A85" s="81" t="s">
        <v>728</v>
      </c>
      <c r="B85" s="81" t="str">
        <f t="shared" si="9"/>
        <v>SED - Secretaria de Estado da Educação</v>
      </c>
      <c r="C85" s="63">
        <v>45001</v>
      </c>
      <c r="D85" s="63" t="s">
        <v>280</v>
      </c>
      <c r="E85" s="62" t="s">
        <v>300</v>
      </c>
      <c r="F85" s="144" t="str">
        <f t="shared" si="10"/>
        <v>45001 - Secretaria de Estado da Educação</v>
      </c>
      <c r="G85" s="70">
        <v>625</v>
      </c>
      <c r="H85" s="144" t="str">
        <f t="shared" si="11"/>
        <v>625 - Valorização dos Profissionais da Educação</v>
      </c>
      <c r="I85" s="62" t="s">
        <v>314</v>
      </c>
      <c r="J85" s="33" t="s">
        <v>467</v>
      </c>
      <c r="K85" s="146" t="s">
        <v>668</v>
      </c>
      <c r="L85" s="66" t="s">
        <v>222</v>
      </c>
      <c r="M85" s="62"/>
      <c r="N85" s="121" t="s">
        <v>25</v>
      </c>
      <c r="O85" s="116">
        <v>2016</v>
      </c>
      <c r="P85" s="117">
        <v>48.03</v>
      </c>
      <c r="Q85" s="116">
        <v>2019</v>
      </c>
      <c r="R85" s="117">
        <v>55</v>
      </c>
      <c r="S85" s="146"/>
      <c r="T85" s="146"/>
      <c r="U85" s="66"/>
      <c r="V85" s="67" t="s">
        <v>284</v>
      </c>
      <c r="W85" s="68">
        <f t="shared" si="14"/>
        <v>0.87327272727272731</v>
      </c>
      <c r="X85" s="68">
        <f t="shared" si="13"/>
        <v>0.14511763481157608</v>
      </c>
      <c r="Y85" s="62" t="str">
        <f t="shared" si="15"/>
        <v>Percentual de professores da educação básica com pós-graduação lato sensu ou stricto sensu - rede estadual (%)</v>
      </c>
    </row>
    <row r="86" spans="1:25" ht="76.5" x14ac:dyDescent="0.25">
      <c r="A86" s="81" t="s">
        <v>728</v>
      </c>
      <c r="B86" s="81" t="str">
        <f t="shared" si="9"/>
        <v>SED - Secretaria de Estado da Educação</v>
      </c>
      <c r="C86" s="63">
        <v>45001</v>
      </c>
      <c r="D86" s="63" t="s">
        <v>280</v>
      </c>
      <c r="E86" s="62" t="s">
        <v>300</v>
      </c>
      <c r="F86" s="144" t="str">
        <f t="shared" si="10"/>
        <v>45001 - Secretaria de Estado da Educação</v>
      </c>
      <c r="G86" s="70">
        <v>625</v>
      </c>
      <c r="H86" s="144" t="str">
        <f t="shared" si="11"/>
        <v>625 - Valorização dos Profissionais da Educação</v>
      </c>
      <c r="I86" s="62" t="s">
        <v>314</v>
      </c>
      <c r="J86" s="33" t="s">
        <v>467</v>
      </c>
      <c r="K86" s="146" t="s">
        <v>670</v>
      </c>
      <c r="L86" s="66" t="s">
        <v>222</v>
      </c>
      <c r="M86" s="62"/>
      <c r="N86" s="70" t="s">
        <v>25</v>
      </c>
      <c r="O86" s="63">
        <v>2016</v>
      </c>
      <c r="P86" s="120">
        <v>49.3</v>
      </c>
      <c r="Q86" s="116">
        <v>2019</v>
      </c>
      <c r="R86" s="117">
        <v>68.2</v>
      </c>
      <c r="S86" s="146"/>
      <c r="T86" s="146"/>
      <c r="U86" s="66"/>
      <c r="V86" s="67" t="s">
        <v>284</v>
      </c>
      <c r="W86" s="68">
        <f t="shared" si="14"/>
        <v>0.72287390029325505</v>
      </c>
      <c r="X86" s="68">
        <f t="shared" si="13"/>
        <v>0.38336713995943217</v>
      </c>
      <c r="Y86" s="62" t="str">
        <f t="shared" si="15"/>
        <v>Proporção de docências da educação infantil com professores cuja formação superior está adequada à área de conhecimento que lecionam- (todas as redes de ensino)1 (%)</v>
      </c>
    </row>
    <row r="87" spans="1:25" ht="114.75" x14ac:dyDescent="0.25">
      <c r="A87" s="81" t="s">
        <v>728</v>
      </c>
      <c r="B87" s="81" t="str">
        <f t="shared" si="9"/>
        <v>SED - Secretaria de Estado da Educação</v>
      </c>
      <c r="C87" s="63">
        <v>45001</v>
      </c>
      <c r="D87" s="63" t="s">
        <v>280</v>
      </c>
      <c r="E87" s="62" t="s">
        <v>300</v>
      </c>
      <c r="F87" s="144" t="str">
        <f t="shared" si="10"/>
        <v>45001 - Secretaria de Estado da Educação</v>
      </c>
      <c r="G87" s="70">
        <v>625</v>
      </c>
      <c r="H87" s="144" t="str">
        <f t="shared" si="11"/>
        <v>625 - Valorização dos Profissionais da Educação</v>
      </c>
      <c r="I87" s="62" t="s">
        <v>314</v>
      </c>
      <c r="J87" s="33" t="s">
        <v>467</v>
      </c>
      <c r="K87" s="146" t="s">
        <v>669</v>
      </c>
      <c r="L87" s="66" t="s">
        <v>222</v>
      </c>
      <c r="M87" s="62"/>
      <c r="N87" s="70" t="s">
        <v>25</v>
      </c>
      <c r="O87" s="63">
        <v>2017</v>
      </c>
      <c r="P87" s="79">
        <v>80.099999999999994</v>
      </c>
      <c r="Q87" s="63">
        <v>2019</v>
      </c>
      <c r="R87" s="117">
        <v>93</v>
      </c>
      <c r="S87" s="146"/>
      <c r="T87" s="146"/>
      <c r="U87" s="66"/>
      <c r="V87" s="67" t="s">
        <v>667</v>
      </c>
      <c r="W87" s="68">
        <f t="shared" si="14"/>
        <v>0.86129032258064508</v>
      </c>
      <c r="X87" s="68">
        <f t="shared" si="13"/>
        <v>0.16104868913857687</v>
      </c>
      <c r="Y87" s="62" t="str">
        <f t="shared" si="15"/>
        <v>Relação percentual entre o rendimento bruto médio mensal dos profissionais do magistério das redes públicas da educação básica, com nível superior completo, e o rendimento bruto médio mensal dos demais profissionais assalariados, com nível superior completo. (%)</v>
      </c>
    </row>
    <row r="88" spans="1:25" ht="38.25" x14ac:dyDescent="0.25">
      <c r="A88" s="81" t="s">
        <v>728</v>
      </c>
      <c r="B88" s="81" t="str">
        <f t="shared" si="9"/>
        <v>SED - Secretaria de Estado da Educação</v>
      </c>
      <c r="C88" s="63">
        <v>45001</v>
      </c>
      <c r="D88" s="63" t="s">
        <v>280</v>
      </c>
      <c r="E88" s="62" t="s">
        <v>300</v>
      </c>
      <c r="F88" s="144" t="str">
        <f t="shared" si="10"/>
        <v>45001 - Secretaria de Estado da Educação</v>
      </c>
      <c r="G88" s="70">
        <v>626</v>
      </c>
      <c r="H88" s="144" t="str">
        <f t="shared" si="11"/>
        <v xml:space="preserve">626 - Redução das Desigualdades e Valorização da Diversidade </v>
      </c>
      <c r="I88" s="62" t="s">
        <v>320</v>
      </c>
      <c r="J88" s="33" t="s">
        <v>616</v>
      </c>
      <c r="K88" s="146" t="s">
        <v>322</v>
      </c>
      <c r="L88" s="66" t="s">
        <v>222</v>
      </c>
      <c r="M88" s="62"/>
      <c r="N88" s="70" t="s">
        <v>25</v>
      </c>
      <c r="O88" s="63">
        <v>2010</v>
      </c>
      <c r="P88" s="79">
        <v>86.7</v>
      </c>
      <c r="Q88" s="63">
        <v>2019</v>
      </c>
      <c r="R88" s="79">
        <v>92</v>
      </c>
      <c r="S88" s="146"/>
      <c r="T88" s="146"/>
      <c r="U88" s="66"/>
      <c r="V88" s="67" t="s">
        <v>330</v>
      </c>
      <c r="W88" s="68">
        <f t="shared" si="14"/>
        <v>0.94239130434782614</v>
      </c>
      <c r="X88" s="68">
        <f t="shared" si="13"/>
        <v>6.1130334486735834E-2</v>
      </c>
      <c r="Y88" s="62" t="str">
        <f t="shared" si="15"/>
        <v>Percentual da população de 4 a 17 anos com deficiência que frequenta a escola (%)</v>
      </c>
    </row>
    <row r="89" spans="1:25" ht="51" x14ac:dyDescent="0.25">
      <c r="A89" s="81" t="s">
        <v>728</v>
      </c>
      <c r="B89" s="81" t="str">
        <f t="shared" si="9"/>
        <v>SED - Secretaria de Estado da Educação</v>
      </c>
      <c r="C89" s="63">
        <v>45001</v>
      </c>
      <c r="D89" s="63" t="s">
        <v>280</v>
      </c>
      <c r="E89" s="62" t="s">
        <v>300</v>
      </c>
      <c r="F89" s="144" t="str">
        <f t="shared" si="10"/>
        <v>45001 - Secretaria de Estado da Educação</v>
      </c>
      <c r="G89" s="70">
        <v>626</v>
      </c>
      <c r="H89" s="144" t="str">
        <f t="shared" si="11"/>
        <v xml:space="preserve">626 - Redução das Desigualdades e Valorização da Diversidade </v>
      </c>
      <c r="I89" s="62" t="s">
        <v>320</v>
      </c>
      <c r="J89" s="33" t="s">
        <v>616</v>
      </c>
      <c r="K89" s="146" t="s">
        <v>474</v>
      </c>
      <c r="L89" s="66" t="s">
        <v>222</v>
      </c>
      <c r="M89" s="62"/>
      <c r="N89" s="70" t="s">
        <v>25</v>
      </c>
      <c r="O89" s="63">
        <v>2015</v>
      </c>
      <c r="P89" s="79">
        <v>42</v>
      </c>
      <c r="Q89" s="63">
        <v>2019</v>
      </c>
      <c r="R89" s="79">
        <v>52</v>
      </c>
      <c r="S89" s="146"/>
      <c r="T89" s="146"/>
      <c r="U89" s="66"/>
      <c r="V89" s="97" t="s">
        <v>284</v>
      </c>
      <c r="W89" s="68">
        <f t="shared" si="14"/>
        <v>0.80769230769230771</v>
      </c>
      <c r="X89" s="68">
        <f t="shared" si="13"/>
        <v>0.23809523809523808</v>
      </c>
      <c r="Y89" s="62" t="str">
        <f t="shared" si="15"/>
        <v>Percentual de escolas com salas de recursos multifuncionais em condições adequadas de uso - rede estadual (%)</v>
      </c>
    </row>
    <row r="90" spans="1:25" ht="38.25" x14ac:dyDescent="0.25">
      <c r="A90" s="81" t="s">
        <v>728</v>
      </c>
      <c r="B90" s="81" t="str">
        <f t="shared" si="9"/>
        <v>SED - Secretaria de Estado da Educação</v>
      </c>
      <c r="C90" s="63">
        <v>45001</v>
      </c>
      <c r="D90" s="63" t="s">
        <v>280</v>
      </c>
      <c r="E90" s="62" t="s">
        <v>300</v>
      </c>
      <c r="F90" s="144" t="str">
        <f t="shared" si="10"/>
        <v>45001 - Secretaria de Estado da Educação</v>
      </c>
      <c r="G90" s="70">
        <v>626</v>
      </c>
      <c r="H90" s="144" t="str">
        <f t="shared" si="11"/>
        <v xml:space="preserve">626 - Redução das Desigualdades e Valorização da Diversidade </v>
      </c>
      <c r="I90" s="62" t="s">
        <v>320</v>
      </c>
      <c r="J90" s="33" t="s">
        <v>616</v>
      </c>
      <c r="K90" s="146" t="s">
        <v>473</v>
      </c>
      <c r="L90" s="66" t="s">
        <v>222</v>
      </c>
      <c r="M90" s="62"/>
      <c r="N90" s="70" t="s">
        <v>25</v>
      </c>
      <c r="O90" s="63">
        <v>2015</v>
      </c>
      <c r="P90" s="79">
        <v>61</v>
      </c>
      <c r="Q90" s="63">
        <v>2019</v>
      </c>
      <c r="R90" s="79">
        <v>70</v>
      </c>
      <c r="S90" s="146"/>
      <c r="T90" s="146"/>
      <c r="U90" s="66"/>
      <c r="V90" s="97" t="s">
        <v>284</v>
      </c>
      <c r="W90" s="68">
        <f t="shared" si="14"/>
        <v>0.87142857142857144</v>
      </c>
      <c r="X90" s="68">
        <f t="shared" si="13"/>
        <v>0.14754098360655737</v>
      </c>
      <c r="Y90" s="62" t="str">
        <f t="shared" si="15"/>
        <v>Percentual de escolas estaduais com banheiro acessível - rede estadual (%)</v>
      </c>
    </row>
    <row r="91" spans="1:25" ht="38.25" x14ac:dyDescent="0.25">
      <c r="A91" s="81" t="s">
        <v>728</v>
      </c>
      <c r="B91" s="81" t="str">
        <f t="shared" si="9"/>
        <v>SED - Secretaria de Estado da Educação</v>
      </c>
      <c r="C91" s="63">
        <v>45001</v>
      </c>
      <c r="D91" s="63" t="s">
        <v>280</v>
      </c>
      <c r="E91" s="62" t="s">
        <v>300</v>
      </c>
      <c r="F91" s="144" t="str">
        <f t="shared" si="10"/>
        <v>45001 - Secretaria de Estado da Educação</v>
      </c>
      <c r="G91" s="70">
        <v>626</v>
      </c>
      <c r="H91" s="144" t="str">
        <f t="shared" si="11"/>
        <v xml:space="preserve">626 - Redução das Desigualdades e Valorização da Diversidade </v>
      </c>
      <c r="I91" s="62" t="s">
        <v>320</v>
      </c>
      <c r="J91" s="33" t="s">
        <v>616</v>
      </c>
      <c r="K91" s="146" t="s">
        <v>472</v>
      </c>
      <c r="L91" s="66" t="s">
        <v>222</v>
      </c>
      <c r="M91" s="62"/>
      <c r="N91" s="70" t="s">
        <v>25</v>
      </c>
      <c r="O91" s="63">
        <v>2016</v>
      </c>
      <c r="P91" s="79">
        <v>62</v>
      </c>
      <c r="Q91" s="63">
        <v>2019</v>
      </c>
      <c r="R91" s="79">
        <v>87</v>
      </c>
      <c r="S91" s="146"/>
      <c r="T91" s="146"/>
      <c r="U91" s="66"/>
      <c r="V91" s="97" t="s">
        <v>284</v>
      </c>
      <c r="W91" s="68">
        <f t="shared" si="14"/>
        <v>0.71264367816091956</v>
      </c>
      <c r="X91" s="68">
        <f t="shared" si="13"/>
        <v>0.40322580645161288</v>
      </c>
      <c r="Y91" s="62" t="str">
        <f t="shared" si="15"/>
        <v>Percentual de escolas estaduais com dependências e vias acessíveis - rede estadual (%)</v>
      </c>
    </row>
    <row r="92" spans="1:25" ht="76.5" x14ac:dyDescent="0.25">
      <c r="A92" s="81" t="s">
        <v>728</v>
      </c>
      <c r="B92" s="81" t="str">
        <f t="shared" si="9"/>
        <v>SED - Secretaria de Estado da Educação</v>
      </c>
      <c r="C92" s="63">
        <v>45001</v>
      </c>
      <c r="D92" s="63" t="s">
        <v>280</v>
      </c>
      <c r="E92" s="62" t="s">
        <v>300</v>
      </c>
      <c r="F92" s="144" t="str">
        <f t="shared" si="10"/>
        <v>45001 - Secretaria de Estado da Educação</v>
      </c>
      <c r="G92" s="70">
        <v>626</v>
      </c>
      <c r="H92" s="144" t="str">
        <f t="shared" si="11"/>
        <v xml:space="preserve">626 - Redução das Desigualdades e Valorização da Diversidade </v>
      </c>
      <c r="I92" s="62" t="s">
        <v>320</v>
      </c>
      <c r="J92" s="33" t="s">
        <v>616</v>
      </c>
      <c r="K92" s="146" t="s">
        <v>471</v>
      </c>
      <c r="L92" s="66" t="s">
        <v>222</v>
      </c>
      <c r="M92" s="62"/>
      <c r="N92" s="70" t="s">
        <v>25</v>
      </c>
      <c r="O92" s="63">
        <v>2016</v>
      </c>
      <c r="P92" s="79">
        <v>86</v>
      </c>
      <c r="Q92" s="63">
        <v>2019</v>
      </c>
      <c r="R92" s="79">
        <v>100</v>
      </c>
      <c r="S92" s="146"/>
      <c r="T92" s="146"/>
      <c r="U92" s="66"/>
      <c r="V92" s="67" t="s">
        <v>284</v>
      </c>
      <c r="W92" s="68">
        <f t="shared" si="14"/>
        <v>0.86</v>
      </c>
      <c r="X92" s="68">
        <f t="shared" si="13"/>
        <v>0.16279069767441862</v>
      </c>
      <c r="Y92" s="62" t="str">
        <f t="shared" si="15"/>
        <v>Percentual de matrículas em classes comuns do Ensino Regular e/ou EJA da Educação Básica de alunos de 4 a 17 anos de idade público da educação especial - rede estadual (%)</v>
      </c>
    </row>
    <row r="93" spans="1:25" ht="38.25" x14ac:dyDescent="0.25">
      <c r="A93" s="81" t="s">
        <v>728</v>
      </c>
      <c r="B93" s="81" t="str">
        <f t="shared" si="9"/>
        <v>SED - Secretaria de Estado da Educação</v>
      </c>
      <c r="C93" s="63">
        <v>45001</v>
      </c>
      <c r="D93" s="63" t="s">
        <v>280</v>
      </c>
      <c r="E93" s="62" t="s">
        <v>300</v>
      </c>
      <c r="F93" s="144" t="str">
        <f t="shared" si="10"/>
        <v>45001 - Secretaria de Estado da Educação</v>
      </c>
      <c r="G93" s="70">
        <v>626</v>
      </c>
      <c r="H93" s="144" t="str">
        <f t="shared" si="11"/>
        <v xml:space="preserve">626 - Redução das Desigualdades e Valorização da Diversidade </v>
      </c>
      <c r="I93" s="62" t="s">
        <v>320</v>
      </c>
      <c r="J93" s="33" t="s">
        <v>616</v>
      </c>
      <c r="K93" s="146" t="s">
        <v>470</v>
      </c>
      <c r="L93" s="66" t="s">
        <v>222</v>
      </c>
      <c r="M93" s="62"/>
      <c r="N93" s="70" t="s">
        <v>25</v>
      </c>
      <c r="O93" s="63">
        <v>2017</v>
      </c>
      <c r="P93" s="79">
        <v>0</v>
      </c>
      <c r="Q93" s="63">
        <v>2019</v>
      </c>
      <c r="R93" s="79">
        <v>2</v>
      </c>
      <c r="S93" s="146"/>
      <c r="T93" s="146"/>
      <c r="U93" s="66"/>
      <c r="V93" s="97" t="s">
        <v>284</v>
      </c>
      <c r="W93" s="68">
        <f t="shared" si="14"/>
        <v>0</v>
      </c>
      <c r="X93" s="68">
        <f t="shared" si="13"/>
        <v>0</v>
      </c>
      <c r="Y93" s="62" t="str">
        <f t="shared" si="15"/>
        <v>Percentual de matrículas na EJA integrada à educação profissional - rede estadual (%)</v>
      </c>
    </row>
    <row r="94" spans="1:25" ht="38.25" x14ac:dyDescent="0.25">
      <c r="A94" s="81" t="s">
        <v>728</v>
      </c>
      <c r="B94" s="81" t="str">
        <f t="shared" si="9"/>
        <v>SED - Secretaria de Estado da Educação</v>
      </c>
      <c r="C94" s="63">
        <v>45001</v>
      </c>
      <c r="D94" s="63" t="s">
        <v>280</v>
      </c>
      <c r="E94" s="62" t="s">
        <v>300</v>
      </c>
      <c r="F94" s="144" t="str">
        <f t="shared" si="10"/>
        <v>45001 - Secretaria de Estado da Educação</v>
      </c>
      <c r="G94" s="70">
        <v>626</v>
      </c>
      <c r="H94" s="144" t="str">
        <f t="shared" si="11"/>
        <v xml:space="preserve">626 - Redução das Desigualdades e Valorização da Diversidade </v>
      </c>
      <c r="I94" s="62" t="s">
        <v>320</v>
      </c>
      <c r="J94" s="33" t="s">
        <v>616</v>
      </c>
      <c r="K94" s="146" t="s">
        <v>328</v>
      </c>
      <c r="L94" s="66" t="s">
        <v>222</v>
      </c>
      <c r="M94" s="62"/>
      <c r="N94" s="70" t="s">
        <v>25</v>
      </c>
      <c r="O94" s="63">
        <v>2016</v>
      </c>
      <c r="P94" s="79">
        <v>86.7</v>
      </c>
      <c r="Q94" s="63">
        <v>2019</v>
      </c>
      <c r="R94" s="79">
        <v>87</v>
      </c>
      <c r="S94" s="146"/>
      <c r="T94" s="146"/>
      <c r="U94" s="66"/>
      <c r="V94" s="67" t="s">
        <v>285</v>
      </c>
      <c r="W94" s="68">
        <f t="shared" si="14"/>
        <v>0.99655172413793103</v>
      </c>
      <c r="X94" s="68">
        <f t="shared" si="13"/>
        <v>3.4602076124567146E-3</v>
      </c>
      <c r="Y94" s="62" t="str">
        <f t="shared" si="15"/>
        <v>Razão entre a escolaridade média de negros e não negros na faixa etária de 18 a 29 anos (%)</v>
      </c>
    </row>
    <row r="95" spans="1:25" ht="38.25" x14ac:dyDescent="0.25">
      <c r="A95" s="81" t="s">
        <v>728</v>
      </c>
      <c r="B95" s="81" t="str">
        <f t="shared" si="9"/>
        <v>SED - Secretaria de Estado da Educação</v>
      </c>
      <c r="C95" s="63">
        <v>45001</v>
      </c>
      <c r="D95" s="63" t="s">
        <v>280</v>
      </c>
      <c r="E95" s="62" t="s">
        <v>300</v>
      </c>
      <c r="F95" s="144" t="str">
        <f t="shared" si="10"/>
        <v>45001 - Secretaria de Estado da Educação</v>
      </c>
      <c r="G95" s="70">
        <v>626</v>
      </c>
      <c r="H95" s="144" t="str">
        <f t="shared" si="11"/>
        <v xml:space="preserve">626 - Redução das Desigualdades e Valorização da Diversidade </v>
      </c>
      <c r="I95" s="62" t="s">
        <v>320</v>
      </c>
      <c r="J95" s="33" t="s">
        <v>616</v>
      </c>
      <c r="K95" s="146" t="s">
        <v>323</v>
      </c>
      <c r="L95" s="66" t="s">
        <v>222</v>
      </c>
      <c r="M95" s="62"/>
      <c r="N95" s="70" t="s">
        <v>25</v>
      </c>
      <c r="O95" s="63">
        <v>2017</v>
      </c>
      <c r="P95" s="79">
        <v>97.4</v>
      </c>
      <c r="Q95" s="63">
        <v>2019</v>
      </c>
      <c r="R95" s="79">
        <v>98</v>
      </c>
      <c r="S95" s="146"/>
      <c r="T95" s="146"/>
      <c r="U95" s="66"/>
      <c r="V95" s="67" t="s">
        <v>285</v>
      </c>
      <c r="W95" s="68">
        <f t="shared" si="14"/>
        <v>0.9938775510204082</v>
      </c>
      <c r="X95" s="68">
        <f t="shared" si="13"/>
        <v>6.1601642710471692E-3</v>
      </c>
      <c r="Y95" s="62" t="str">
        <f t="shared" si="15"/>
        <v>Taxa de alfabetização da população de 15 anos ou mais de idade (%)</v>
      </c>
    </row>
    <row r="96" spans="1:25" ht="38.25" x14ac:dyDescent="0.25">
      <c r="A96" s="81" t="s">
        <v>728</v>
      </c>
      <c r="B96" s="81" t="str">
        <f t="shared" si="9"/>
        <v>SED - Secretaria de Estado da Educação</v>
      </c>
      <c r="C96" s="63">
        <v>45001</v>
      </c>
      <c r="D96" s="63" t="s">
        <v>280</v>
      </c>
      <c r="E96" s="62" t="s">
        <v>300</v>
      </c>
      <c r="F96" s="144" t="str">
        <f t="shared" si="10"/>
        <v>45001 - Secretaria de Estado da Educação</v>
      </c>
      <c r="G96" s="70">
        <v>626</v>
      </c>
      <c r="H96" s="144" t="str">
        <f t="shared" si="11"/>
        <v xml:space="preserve">626 - Redução das Desigualdades e Valorização da Diversidade </v>
      </c>
      <c r="I96" s="62" t="s">
        <v>320</v>
      </c>
      <c r="J96" s="33" t="s">
        <v>616</v>
      </c>
      <c r="K96" s="146" t="s">
        <v>324</v>
      </c>
      <c r="L96" s="66" t="s">
        <v>222</v>
      </c>
      <c r="M96" s="62"/>
      <c r="N96" s="70" t="s">
        <v>25</v>
      </c>
      <c r="O96" s="63">
        <v>2016</v>
      </c>
      <c r="P96" s="79">
        <v>11.2</v>
      </c>
      <c r="Q96" s="63">
        <v>2019</v>
      </c>
      <c r="R96" s="79">
        <v>18</v>
      </c>
      <c r="S96" s="146"/>
      <c r="T96" s="146"/>
      <c r="U96" s="66"/>
      <c r="V96" s="67" t="s">
        <v>285</v>
      </c>
      <c r="W96" s="68">
        <f t="shared" si="14"/>
        <v>0.62222222222222223</v>
      </c>
      <c r="X96" s="68">
        <f t="shared" si="13"/>
        <v>0.60714285714285721</v>
      </c>
      <c r="Y96" s="62" t="str">
        <f t="shared" si="15"/>
        <v>Taxa de analfabetismo funcional da população de 15 anos ou mais de idade (%)</v>
      </c>
    </row>
    <row r="97" spans="1:25" ht="76.5" x14ac:dyDescent="0.25">
      <c r="A97" s="81" t="s">
        <v>728</v>
      </c>
      <c r="B97" s="81" t="str">
        <f t="shared" si="9"/>
        <v>SED - Secretaria de Estado da Educação</v>
      </c>
      <c r="C97" s="63">
        <v>45001</v>
      </c>
      <c r="D97" s="63" t="s">
        <v>280</v>
      </c>
      <c r="E97" s="62" t="s">
        <v>300</v>
      </c>
      <c r="F97" s="144" t="str">
        <f t="shared" si="10"/>
        <v>45001 - Secretaria de Estado da Educação</v>
      </c>
      <c r="G97" s="70">
        <v>625</v>
      </c>
      <c r="H97" s="144" t="str">
        <f t="shared" si="11"/>
        <v>625 - Valorização dos Profissionais da Educação</v>
      </c>
      <c r="I97" s="62" t="s">
        <v>314</v>
      </c>
      <c r="J97" s="33" t="s">
        <v>467</v>
      </c>
      <c r="K97" s="146" t="s">
        <v>688</v>
      </c>
      <c r="L97" s="66" t="s">
        <v>222</v>
      </c>
      <c r="M97" s="62"/>
      <c r="N97" s="70" t="s">
        <v>25</v>
      </c>
      <c r="O97" s="63">
        <v>2016</v>
      </c>
      <c r="P97" s="120">
        <v>77.900000000000006</v>
      </c>
      <c r="Q97" s="116">
        <v>2019</v>
      </c>
      <c r="R97" s="117">
        <v>86</v>
      </c>
      <c r="S97" s="146"/>
      <c r="T97" s="146"/>
      <c r="U97" s="66"/>
      <c r="V97" s="67" t="s">
        <v>284</v>
      </c>
      <c r="W97" s="68">
        <f t="shared" si="14"/>
        <v>0.90581395348837213</v>
      </c>
      <c r="X97" s="68">
        <f t="shared" si="13"/>
        <v>0.10397946084723997</v>
      </c>
      <c r="Y97" s="62" t="str">
        <f t="shared" si="15"/>
        <v>Proporção de docências dos anos iniciais do ensino fundamental com professores cuja formação superior está adequada à área de conhecimento que lecionam- (todas as redes de ensino)1 (%)</v>
      </c>
    </row>
    <row r="98" spans="1:25" ht="76.5" x14ac:dyDescent="0.25">
      <c r="A98" s="81" t="s">
        <v>728</v>
      </c>
      <c r="B98" s="81" t="str">
        <f t="shared" si="9"/>
        <v>SED - Secretaria de Estado da Educação</v>
      </c>
      <c r="C98" s="63">
        <v>45001</v>
      </c>
      <c r="D98" s="63" t="s">
        <v>280</v>
      </c>
      <c r="E98" s="62" t="s">
        <v>300</v>
      </c>
      <c r="F98" s="144" t="str">
        <f t="shared" si="10"/>
        <v>45001 - Secretaria de Estado da Educação</v>
      </c>
      <c r="G98" s="70">
        <v>625</v>
      </c>
      <c r="H98" s="144" t="str">
        <f t="shared" si="11"/>
        <v>625 - Valorização dos Profissionais da Educação</v>
      </c>
      <c r="I98" s="62" t="s">
        <v>314</v>
      </c>
      <c r="J98" s="33" t="s">
        <v>467</v>
      </c>
      <c r="K98" s="146" t="s">
        <v>689</v>
      </c>
      <c r="L98" s="66" t="s">
        <v>222</v>
      </c>
      <c r="M98" s="62"/>
      <c r="N98" s="70" t="s">
        <v>25</v>
      </c>
      <c r="O98" s="63">
        <v>2016</v>
      </c>
      <c r="P98" s="120">
        <v>64.7</v>
      </c>
      <c r="Q98" s="116">
        <v>2019</v>
      </c>
      <c r="R98" s="117">
        <v>77.900000000000006</v>
      </c>
      <c r="S98" s="146"/>
      <c r="T98" s="146"/>
      <c r="U98" s="66"/>
      <c r="V98" s="67" t="s">
        <v>284</v>
      </c>
      <c r="W98" s="68">
        <f t="shared" si="14"/>
        <v>0.83055198973042355</v>
      </c>
      <c r="X98" s="68">
        <f t="shared" si="13"/>
        <v>0.20401854714064918</v>
      </c>
      <c r="Y98" s="62" t="str">
        <f t="shared" si="15"/>
        <v>Proporção de docências dos anos finais do ensino fundamental com professores cuja formação superior está adequada à área de conhecimento que lecionam- (todas as redes de ensino)2 (%)</v>
      </c>
    </row>
    <row r="99" spans="1:25" ht="76.5" x14ac:dyDescent="0.25">
      <c r="A99" s="81" t="s">
        <v>728</v>
      </c>
      <c r="B99" s="81" t="str">
        <f t="shared" si="9"/>
        <v>SED - Secretaria de Estado da Educação</v>
      </c>
      <c r="C99" s="63">
        <v>45001</v>
      </c>
      <c r="D99" s="63" t="s">
        <v>280</v>
      </c>
      <c r="E99" s="62" t="s">
        <v>300</v>
      </c>
      <c r="F99" s="144" t="str">
        <f t="shared" si="10"/>
        <v>45001 - Secretaria de Estado da Educação</v>
      </c>
      <c r="G99" s="70">
        <v>625</v>
      </c>
      <c r="H99" s="144" t="str">
        <f t="shared" si="11"/>
        <v>625 - Valorização dos Profissionais da Educação</v>
      </c>
      <c r="I99" s="62" t="s">
        <v>314</v>
      </c>
      <c r="J99" s="33" t="s">
        <v>467</v>
      </c>
      <c r="K99" s="146" t="s">
        <v>690</v>
      </c>
      <c r="L99" s="66" t="s">
        <v>222</v>
      </c>
      <c r="M99" s="62"/>
      <c r="N99" s="70" t="s">
        <v>25</v>
      </c>
      <c r="O99" s="63">
        <v>2016</v>
      </c>
      <c r="P99" s="120">
        <v>68.5</v>
      </c>
      <c r="Q99" s="116">
        <v>2019</v>
      </c>
      <c r="R99" s="117">
        <v>80.2</v>
      </c>
      <c r="S99" s="146"/>
      <c r="T99" s="146"/>
      <c r="U99" s="66"/>
      <c r="V99" s="67" t="s">
        <v>284</v>
      </c>
      <c r="W99" s="68">
        <f t="shared" si="14"/>
        <v>0.85411471321695753</v>
      </c>
      <c r="X99" s="68">
        <f t="shared" si="13"/>
        <v>0.17080291970802924</v>
      </c>
      <c r="Y99" s="62" t="str">
        <f t="shared" si="15"/>
        <v>Proporção de docências do ensino médio com professores cuja formação superior está adequada à área de conhecimento que lecionam- (todas as redes de ensino)2 (%)</v>
      </c>
    </row>
    <row r="100" spans="1:25" ht="38.25" x14ac:dyDescent="0.25">
      <c r="A100" s="81" t="s">
        <v>728</v>
      </c>
      <c r="B100" s="81" t="str">
        <f t="shared" si="9"/>
        <v>SED - Secretaria de Estado da Educação</v>
      </c>
      <c r="C100" s="63">
        <v>45001</v>
      </c>
      <c r="D100" s="63" t="s">
        <v>280</v>
      </c>
      <c r="E100" s="62" t="s">
        <v>300</v>
      </c>
      <c r="F100" s="144" t="str">
        <f t="shared" si="10"/>
        <v>45001 - Secretaria de Estado da Educação</v>
      </c>
      <c r="G100" s="70">
        <v>626</v>
      </c>
      <c r="H100" s="144" t="str">
        <f t="shared" si="11"/>
        <v xml:space="preserve">626 - Redução das Desigualdades e Valorização da Diversidade </v>
      </c>
      <c r="I100" s="62" t="s">
        <v>320</v>
      </c>
      <c r="J100" s="33" t="s">
        <v>616</v>
      </c>
      <c r="K100" s="146" t="s">
        <v>325</v>
      </c>
      <c r="L100" s="66" t="s">
        <v>222</v>
      </c>
      <c r="M100" s="62" t="s">
        <v>329</v>
      </c>
      <c r="N100" s="70" t="s">
        <v>691</v>
      </c>
      <c r="O100" s="63">
        <v>2016</v>
      </c>
      <c r="P100" s="76">
        <v>10.4</v>
      </c>
      <c r="Q100" s="63">
        <v>2019</v>
      </c>
      <c r="R100" s="79">
        <v>10.9</v>
      </c>
      <c r="S100" s="146"/>
      <c r="T100" s="146"/>
      <c r="U100" s="66"/>
      <c r="V100" s="67" t="s">
        <v>285</v>
      </c>
      <c r="W100" s="68">
        <f t="shared" si="14"/>
        <v>0.95412844036697253</v>
      </c>
      <c r="X100" s="68">
        <f t="shared" si="13"/>
        <v>4.8076923076923073E-2</v>
      </c>
      <c r="Y100" s="62" t="str">
        <f t="shared" si="15"/>
        <v>Escolaridade média da população de 18 a 29 anos de idade (anos de estudo)</v>
      </c>
    </row>
    <row r="101" spans="1:25" ht="51" x14ac:dyDescent="0.25">
      <c r="A101" s="81" t="s">
        <v>728</v>
      </c>
      <c r="B101" s="81" t="str">
        <f t="shared" si="9"/>
        <v>SED - Secretaria de Estado da Educação</v>
      </c>
      <c r="C101" s="63">
        <v>45001</v>
      </c>
      <c r="D101" s="63" t="s">
        <v>280</v>
      </c>
      <c r="E101" s="62" t="s">
        <v>300</v>
      </c>
      <c r="F101" s="144" t="str">
        <f t="shared" si="10"/>
        <v>45001 - Secretaria de Estado da Educação</v>
      </c>
      <c r="G101" s="70">
        <v>626</v>
      </c>
      <c r="H101" s="144" t="str">
        <f t="shared" si="11"/>
        <v xml:space="preserve">626 - Redução das Desigualdades e Valorização da Diversidade </v>
      </c>
      <c r="I101" s="62" t="s">
        <v>320</v>
      </c>
      <c r="J101" s="33" t="s">
        <v>616</v>
      </c>
      <c r="K101" s="146" t="s">
        <v>327</v>
      </c>
      <c r="L101" s="66" t="s">
        <v>222</v>
      </c>
      <c r="M101" s="62" t="s">
        <v>329</v>
      </c>
      <c r="N101" s="70" t="s">
        <v>691</v>
      </c>
      <c r="O101" s="63">
        <v>2016</v>
      </c>
      <c r="P101" s="76">
        <v>9</v>
      </c>
      <c r="Q101" s="63">
        <v>2019</v>
      </c>
      <c r="R101" s="79">
        <v>9.5</v>
      </c>
      <c r="S101" s="146"/>
      <c r="T101" s="146"/>
      <c r="U101" s="66"/>
      <c r="V101" s="67" t="s">
        <v>285</v>
      </c>
      <c r="W101" s="68">
        <f t="shared" si="14"/>
        <v>0.94736842105263153</v>
      </c>
      <c r="X101" s="68">
        <f t="shared" si="13"/>
        <v>5.5555555555555552E-2</v>
      </c>
      <c r="Y101" s="62" t="str">
        <f t="shared" si="15"/>
        <v>Escolaridade média da população de 18 a 29 anos pertencente aos 25% mais pobres (renda domiciliar per capita) (anos de estudo)</v>
      </c>
    </row>
    <row r="102" spans="1:25" ht="38.25" x14ac:dyDescent="0.25">
      <c r="A102" s="81" t="s">
        <v>728</v>
      </c>
      <c r="B102" s="81" t="str">
        <f t="shared" si="9"/>
        <v>SED - Secretaria de Estado da Educação</v>
      </c>
      <c r="C102" s="63">
        <v>45001</v>
      </c>
      <c r="D102" s="63" t="s">
        <v>280</v>
      </c>
      <c r="E102" s="62" t="s">
        <v>300</v>
      </c>
      <c r="F102" s="144" t="str">
        <f t="shared" si="10"/>
        <v>45001 - Secretaria de Estado da Educação</v>
      </c>
      <c r="G102" s="70">
        <v>626</v>
      </c>
      <c r="H102" s="144" t="str">
        <f t="shared" si="11"/>
        <v xml:space="preserve">626 - Redução das Desigualdades e Valorização da Diversidade </v>
      </c>
      <c r="I102" s="62" t="s">
        <v>320</v>
      </c>
      <c r="J102" s="33" t="s">
        <v>616</v>
      </c>
      <c r="K102" s="146" t="s">
        <v>326</v>
      </c>
      <c r="L102" s="66" t="s">
        <v>222</v>
      </c>
      <c r="M102" s="62" t="s">
        <v>329</v>
      </c>
      <c r="N102" s="70" t="s">
        <v>691</v>
      </c>
      <c r="O102" s="63">
        <v>2016</v>
      </c>
      <c r="P102" s="76">
        <v>9.9</v>
      </c>
      <c r="Q102" s="63">
        <v>2019</v>
      </c>
      <c r="R102" s="79">
        <v>10.5</v>
      </c>
      <c r="S102" s="146"/>
      <c r="T102" s="146"/>
      <c r="U102" s="66"/>
      <c r="V102" s="67" t="s">
        <v>285</v>
      </c>
      <c r="W102" s="68">
        <f t="shared" si="14"/>
        <v>0.94285714285714284</v>
      </c>
      <c r="X102" s="68">
        <f t="shared" si="13"/>
        <v>6.0606060606060566E-2</v>
      </c>
      <c r="Y102" s="62" t="str">
        <f t="shared" si="15"/>
        <v>Escolaridade média da população de 18 a 29 anos residente na área rural (anos de estudo)</v>
      </c>
    </row>
    <row r="103" spans="1:25" ht="51" x14ac:dyDescent="0.25">
      <c r="A103" s="81" t="s">
        <v>728</v>
      </c>
      <c r="B103" s="81" t="str">
        <f t="shared" si="9"/>
        <v>SED - Secretaria de Estado da Educação</v>
      </c>
      <c r="C103" s="63">
        <v>45001</v>
      </c>
      <c r="D103" s="63" t="s">
        <v>280</v>
      </c>
      <c r="E103" s="62" t="s">
        <v>300</v>
      </c>
      <c r="F103" s="144" t="str">
        <f t="shared" si="10"/>
        <v>45001 - Secretaria de Estado da Educação</v>
      </c>
      <c r="G103" s="70">
        <v>623</v>
      </c>
      <c r="H103" s="144" t="str">
        <f t="shared" si="11"/>
        <v>623 - Gestão Democrática da Educação</v>
      </c>
      <c r="I103" s="62" t="s">
        <v>290</v>
      </c>
      <c r="J103" s="33" t="s">
        <v>466</v>
      </c>
      <c r="K103" s="146" t="s">
        <v>291</v>
      </c>
      <c r="L103" s="66" t="s">
        <v>222</v>
      </c>
      <c r="M103" s="62"/>
      <c r="N103" s="70" t="s">
        <v>34</v>
      </c>
      <c r="O103" s="63">
        <v>2018</v>
      </c>
      <c r="P103" s="79">
        <v>9000000</v>
      </c>
      <c r="Q103" s="63">
        <v>2019</v>
      </c>
      <c r="R103" s="79">
        <v>9500000</v>
      </c>
      <c r="S103" s="146"/>
      <c r="T103" s="146"/>
      <c r="U103" s="66"/>
      <c r="V103" s="67" t="s">
        <v>280</v>
      </c>
      <c r="W103" s="68">
        <f t="shared" si="14"/>
        <v>0.94736842105263153</v>
      </c>
      <c r="X103" s="68">
        <f t="shared" si="13"/>
        <v>5.5555555555555552E-2</v>
      </c>
      <c r="Y103" s="62" t="str">
        <f t="shared" si="15"/>
        <v>Recursos transferidos às escolas por meio do CPESC (R$)</v>
      </c>
    </row>
    <row r="104" spans="1:25" ht="38.25" x14ac:dyDescent="0.25">
      <c r="A104" s="81" t="s">
        <v>728</v>
      </c>
      <c r="B104" s="81" t="str">
        <f t="shared" si="9"/>
        <v>SED - Secretaria de Estado da Educação</v>
      </c>
      <c r="C104" s="63">
        <v>45001</v>
      </c>
      <c r="D104" s="63" t="s">
        <v>280</v>
      </c>
      <c r="E104" s="62" t="s">
        <v>300</v>
      </c>
      <c r="F104" s="144" t="str">
        <f t="shared" si="10"/>
        <v>45001 - Secretaria de Estado da Educação</v>
      </c>
      <c r="G104" s="63">
        <v>627</v>
      </c>
      <c r="H104" s="144" t="str">
        <f t="shared" si="11"/>
        <v>627 - Acesso à Educação Superior</v>
      </c>
      <c r="I104" s="62" t="s">
        <v>332</v>
      </c>
      <c r="J104" s="33" t="s">
        <v>333</v>
      </c>
      <c r="K104" s="152" t="s">
        <v>334</v>
      </c>
      <c r="L104" s="66" t="s">
        <v>222</v>
      </c>
      <c r="M104" s="62"/>
      <c r="N104" s="70" t="s">
        <v>34</v>
      </c>
      <c r="O104" s="63">
        <v>2017</v>
      </c>
      <c r="P104" s="79">
        <v>90711252.700000003</v>
      </c>
      <c r="Q104" s="63">
        <v>2019</v>
      </c>
      <c r="R104" s="79">
        <v>139000000</v>
      </c>
      <c r="S104" s="152"/>
      <c r="T104" s="152"/>
      <c r="U104" s="66"/>
      <c r="V104" s="67" t="s">
        <v>335</v>
      </c>
      <c r="W104" s="68">
        <f t="shared" si="14"/>
        <v>0.65259894028776977</v>
      </c>
      <c r="X104" s="68">
        <f t="shared" si="13"/>
        <v>0.53233469787591192</v>
      </c>
      <c r="Y104" s="62" t="str">
        <f t="shared" si="15"/>
        <v>Total de investimentos no UNIEDU (R$)</v>
      </c>
    </row>
    <row r="105" spans="1:25" ht="63.75" x14ac:dyDescent="0.25">
      <c r="A105" s="81" t="s">
        <v>728</v>
      </c>
      <c r="B105" s="81" t="str">
        <f t="shared" si="9"/>
        <v>SED - Secretaria de Estado da Educação</v>
      </c>
      <c r="C105" s="63">
        <v>45001</v>
      </c>
      <c r="D105" s="63" t="s">
        <v>280</v>
      </c>
      <c r="E105" s="62" t="s">
        <v>300</v>
      </c>
      <c r="F105" s="144" t="str">
        <f t="shared" si="10"/>
        <v>45001 - Secretaria de Estado da Educação</v>
      </c>
      <c r="G105" s="63">
        <v>610</v>
      </c>
      <c r="H105" s="144" t="str">
        <f t="shared" si="11"/>
        <v>610 - Educação Básica com Qualidade e Equidade</v>
      </c>
      <c r="I105" s="62" t="s">
        <v>282</v>
      </c>
      <c r="J105" s="33" t="s">
        <v>283</v>
      </c>
      <c r="K105" s="146" t="s">
        <v>587</v>
      </c>
      <c r="L105" s="66" t="s">
        <v>222</v>
      </c>
      <c r="M105" s="62"/>
      <c r="N105" s="70" t="s">
        <v>20</v>
      </c>
      <c r="O105" s="63">
        <v>2015</v>
      </c>
      <c r="P105" s="79">
        <v>4.7</v>
      </c>
      <c r="Q105" s="63">
        <v>2019</v>
      </c>
      <c r="R105" s="79">
        <v>5.8</v>
      </c>
      <c r="S105" s="146"/>
      <c r="T105" s="146"/>
      <c r="U105" s="66"/>
      <c r="V105" s="67" t="s">
        <v>284</v>
      </c>
      <c r="W105" s="68">
        <f t="shared" si="14"/>
        <v>0.81034482758620696</v>
      </c>
      <c r="X105" s="68">
        <f t="shared" si="13"/>
        <v>0.23404255319148928</v>
      </c>
      <c r="Y105" s="62" t="str">
        <f t="shared" si="15"/>
        <v>IDEB – anos finais do ensino fundamental - rede estadual (unidade)</v>
      </c>
    </row>
    <row r="106" spans="1:25" ht="63.75" x14ac:dyDescent="0.25">
      <c r="A106" s="81" t="s">
        <v>728</v>
      </c>
      <c r="B106" s="81" t="str">
        <f t="shared" si="9"/>
        <v>SED - Secretaria de Estado da Educação</v>
      </c>
      <c r="C106" s="63">
        <v>45001</v>
      </c>
      <c r="D106" s="63" t="s">
        <v>280</v>
      </c>
      <c r="E106" s="62" t="s">
        <v>300</v>
      </c>
      <c r="F106" s="144" t="str">
        <f t="shared" si="10"/>
        <v>45001 - Secretaria de Estado da Educação</v>
      </c>
      <c r="G106" s="63">
        <v>610</v>
      </c>
      <c r="H106" s="144" t="str">
        <f t="shared" si="11"/>
        <v>610 - Educação Básica com Qualidade e Equidade</v>
      </c>
      <c r="I106" s="62" t="s">
        <v>282</v>
      </c>
      <c r="J106" s="33" t="s">
        <v>283</v>
      </c>
      <c r="K106" s="146" t="s">
        <v>455</v>
      </c>
      <c r="L106" s="66" t="s">
        <v>222</v>
      </c>
      <c r="M106" s="62"/>
      <c r="N106" s="70" t="s">
        <v>20</v>
      </c>
      <c r="O106" s="63">
        <v>2015</v>
      </c>
      <c r="P106" s="79">
        <v>5.9</v>
      </c>
      <c r="Q106" s="63">
        <v>2019</v>
      </c>
      <c r="R106" s="79">
        <v>6.2</v>
      </c>
      <c r="S106" s="146"/>
      <c r="T106" s="146"/>
      <c r="U106" s="66"/>
      <c r="V106" s="67" t="s">
        <v>284</v>
      </c>
      <c r="W106" s="68">
        <f t="shared" si="14"/>
        <v>0.95161290322580649</v>
      </c>
      <c r="X106" s="68">
        <f t="shared" si="13"/>
        <v>5.0847457627118613E-2</v>
      </c>
      <c r="Y106" s="62" t="str">
        <f t="shared" si="15"/>
        <v>IDEB – anos iniciais do ensino fundamental - rede estadual (unidade)</v>
      </c>
    </row>
    <row r="107" spans="1:25" ht="63.75" x14ac:dyDescent="0.25">
      <c r="A107" s="81" t="s">
        <v>728</v>
      </c>
      <c r="B107" s="81" t="str">
        <f t="shared" si="9"/>
        <v>SED - Secretaria de Estado da Educação</v>
      </c>
      <c r="C107" s="63">
        <v>45001</v>
      </c>
      <c r="D107" s="63" t="s">
        <v>280</v>
      </c>
      <c r="E107" s="62" t="s">
        <v>300</v>
      </c>
      <c r="F107" s="144" t="str">
        <f t="shared" si="10"/>
        <v>45001 - Secretaria de Estado da Educação</v>
      </c>
      <c r="G107" s="63">
        <v>610</v>
      </c>
      <c r="H107" s="144" t="str">
        <f t="shared" si="11"/>
        <v>610 - Educação Básica com Qualidade e Equidade</v>
      </c>
      <c r="I107" s="62" t="s">
        <v>282</v>
      </c>
      <c r="J107" s="33" t="s">
        <v>283</v>
      </c>
      <c r="K107" s="146" t="s">
        <v>456</v>
      </c>
      <c r="L107" s="66" t="s">
        <v>222</v>
      </c>
      <c r="M107" s="62"/>
      <c r="N107" s="70" t="s">
        <v>20</v>
      </c>
      <c r="O107" s="63">
        <v>2015</v>
      </c>
      <c r="P107" s="79">
        <v>3.4</v>
      </c>
      <c r="Q107" s="63">
        <v>2019</v>
      </c>
      <c r="R107" s="79">
        <v>5.0999999999999996</v>
      </c>
      <c r="S107" s="146"/>
      <c r="T107" s="146"/>
      <c r="U107" s="66"/>
      <c r="V107" s="67" t="s">
        <v>284</v>
      </c>
      <c r="W107" s="68">
        <f t="shared" si="14"/>
        <v>0.66666666666666674</v>
      </c>
      <c r="X107" s="68">
        <f t="shared" ref="X107:X138" si="16">IFERROR((R107-P107)/P107,0)</f>
        <v>0.49999999999999994</v>
      </c>
      <c r="Y107" s="62" t="str">
        <f t="shared" si="15"/>
        <v>IDEB – ensino médio - rede estadual (unidade)</v>
      </c>
    </row>
    <row r="108" spans="1:25" ht="63.75" x14ac:dyDescent="0.25">
      <c r="A108" s="81" t="s">
        <v>728</v>
      </c>
      <c r="B108" s="81" t="str">
        <f t="shared" si="9"/>
        <v>SED - Secretaria de Estado da Educação</v>
      </c>
      <c r="C108" s="63">
        <v>45001</v>
      </c>
      <c r="D108" s="63" t="s">
        <v>280</v>
      </c>
      <c r="E108" s="62" t="s">
        <v>300</v>
      </c>
      <c r="F108" s="144" t="str">
        <f t="shared" si="10"/>
        <v>45001 - Secretaria de Estado da Educação</v>
      </c>
      <c r="G108" s="63">
        <v>610</v>
      </c>
      <c r="H108" s="144" t="str">
        <f t="shared" si="11"/>
        <v>610 - Educação Básica com Qualidade e Equidade</v>
      </c>
      <c r="I108" s="62" t="s">
        <v>282</v>
      </c>
      <c r="J108" s="33" t="s">
        <v>283</v>
      </c>
      <c r="K108" s="146" t="s">
        <v>465</v>
      </c>
      <c r="L108" s="66" t="s">
        <v>222</v>
      </c>
      <c r="M108" s="62"/>
      <c r="N108" s="70" t="s">
        <v>20</v>
      </c>
      <c r="O108" s="63">
        <v>2017</v>
      </c>
      <c r="P108" s="76">
        <v>17254</v>
      </c>
      <c r="Q108" s="63">
        <v>2019</v>
      </c>
      <c r="R108" s="76">
        <v>20000</v>
      </c>
      <c r="S108" s="146"/>
      <c r="T108" s="146"/>
      <c r="U108" s="66"/>
      <c r="V108" s="67" t="s">
        <v>284</v>
      </c>
      <c r="W108" s="68">
        <f t="shared" si="14"/>
        <v>0.86270000000000002</v>
      </c>
      <c r="X108" s="68">
        <f t="shared" si="16"/>
        <v>0.15915150110119392</v>
      </c>
      <c r="Y108" s="62" t="str">
        <f t="shared" si="15"/>
        <v>Total de matrículas da educação profissional técnica - rede estadual (unidade)</v>
      </c>
    </row>
    <row r="109" spans="1:25" ht="38.25" x14ac:dyDescent="0.25">
      <c r="A109" s="81" t="s">
        <v>728</v>
      </c>
      <c r="B109" s="81" t="str">
        <f t="shared" si="9"/>
        <v>SED - Secretaria de Estado da Educação</v>
      </c>
      <c r="C109" s="63">
        <v>45001</v>
      </c>
      <c r="D109" s="63" t="s">
        <v>280</v>
      </c>
      <c r="E109" s="62" t="s">
        <v>300</v>
      </c>
      <c r="F109" s="144" t="str">
        <f t="shared" si="10"/>
        <v>45001 - Secretaria de Estado da Educação</v>
      </c>
      <c r="G109" s="63">
        <v>627</v>
      </c>
      <c r="H109" s="144" t="str">
        <f t="shared" si="11"/>
        <v>627 - Acesso à Educação Superior</v>
      </c>
      <c r="I109" s="62" t="s">
        <v>332</v>
      </c>
      <c r="J109" s="33" t="s">
        <v>333</v>
      </c>
      <c r="K109" s="152" t="s">
        <v>475</v>
      </c>
      <c r="L109" s="66" t="s">
        <v>222</v>
      </c>
      <c r="M109" s="62"/>
      <c r="N109" s="70" t="s">
        <v>20</v>
      </c>
      <c r="O109" s="63">
        <v>2017</v>
      </c>
      <c r="P109" s="76">
        <v>24442</v>
      </c>
      <c r="Q109" s="63">
        <v>2019</v>
      </c>
      <c r="R109" s="76">
        <v>16500</v>
      </c>
      <c r="S109" s="152"/>
      <c r="T109" s="152"/>
      <c r="U109" s="66"/>
      <c r="V109" s="67" t="s">
        <v>335</v>
      </c>
      <c r="W109" s="68">
        <f t="shared" si="14"/>
        <v>1.4813333333333334</v>
      </c>
      <c r="X109" s="68">
        <f t="shared" si="16"/>
        <v>-0.32493249324932494</v>
      </c>
      <c r="Y109" s="62" t="str">
        <f t="shared" si="15"/>
        <v>Total de bolsas de estudos do UNIEDU - Graduação (unidade)</v>
      </c>
    </row>
    <row r="110" spans="1:25" ht="38.25" x14ac:dyDescent="0.25">
      <c r="A110" s="81" t="s">
        <v>728</v>
      </c>
      <c r="B110" s="81" t="str">
        <f t="shared" si="9"/>
        <v>SED - Secretaria de Estado da Educação</v>
      </c>
      <c r="C110" s="63">
        <v>45001</v>
      </c>
      <c r="D110" s="63" t="s">
        <v>280</v>
      </c>
      <c r="E110" s="62" t="s">
        <v>300</v>
      </c>
      <c r="F110" s="144" t="str">
        <f t="shared" si="10"/>
        <v>45001 - Secretaria de Estado da Educação</v>
      </c>
      <c r="G110" s="63">
        <v>627</v>
      </c>
      <c r="H110" s="144" t="str">
        <f t="shared" si="11"/>
        <v>627 - Acesso à Educação Superior</v>
      </c>
      <c r="I110" s="62" t="s">
        <v>332</v>
      </c>
      <c r="J110" s="33" t="s">
        <v>333</v>
      </c>
      <c r="K110" s="152" t="s">
        <v>476</v>
      </c>
      <c r="L110" s="66" t="s">
        <v>222</v>
      </c>
      <c r="M110" s="62"/>
      <c r="N110" s="70" t="s">
        <v>20</v>
      </c>
      <c r="O110" s="63">
        <v>2017</v>
      </c>
      <c r="P110" s="76">
        <v>802</v>
      </c>
      <c r="Q110" s="63">
        <v>2019</v>
      </c>
      <c r="R110" s="76">
        <v>1400</v>
      </c>
      <c r="S110" s="152"/>
      <c r="T110" s="152"/>
      <c r="U110" s="66"/>
      <c r="V110" s="67" t="s">
        <v>335</v>
      </c>
      <c r="W110" s="68">
        <f t="shared" si="14"/>
        <v>0.57285714285714284</v>
      </c>
      <c r="X110" s="68">
        <f t="shared" si="16"/>
        <v>0.74563591022443887</v>
      </c>
      <c r="Y110" s="62" t="str">
        <f t="shared" si="15"/>
        <v>Total de bolsas de estudos do UNIEDU - PROESDE (unidade)</v>
      </c>
    </row>
    <row r="111" spans="1:25" ht="38.25" x14ac:dyDescent="0.25">
      <c r="A111" s="81" t="s">
        <v>728</v>
      </c>
      <c r="B111" s="81" t="str">
        <f t="shared" si="9"/>
        <v>SED - Secretaria de Estado da Educação</v>
      </c>
      <c r="C111" s="63">
        <v>45001</v>
      </c>
      <c r="D111" s="63" t="s">
        <v>280</v>
      </c>
      <c r="E111" s="62" t="s">
        <v>300</v>
      </c>
      <c r="F111" s="144" t="str">
        <f t="shared" si="10"/>
        <v>45001 - Secretaria de Estado da Educação</v>
      </c>
      <c r="G111" s="63">
        <v>627</v>
      </c>
      <c r="H111" s="144" t="str">
        <f t="shared" si="11"/>
        <v>627 - Acesso à Educação Superior</v>
      </c>
      <c r="I111" s="62" t="s">
        <v>332</v>
      </c>
      <c r="J111" s="33" t="s">
        <v>333</v>
      </c>
      <c r="K111" s="152" t="s">
        <v>477</v>
      </c>
      <c r="L111" s="66" t="s">
        <v>222</v>
      </c>
      <c r="M111" s="62"/>
      <c r="N111" s="70" t="s">
        <v>20</v>
      </c>
      <c r="O111" s="63">
        <v>2017</v>
      </c>
      <c r="P111" s="76">
        <v>1179</v>
      </c>
      <c r="Q111" s="63">
        <v>2019</v>
      </c>
      <c r="R111" s="76">
        <v>1400</v>
      </c>
      <c r="S111" s="152"/>
      <c r="T111" s="152"/>
      <c r="U111" s="66"/>
      <c r="V111" s="67" t="s">
        <v>335</v>
      </c>
      <c r="W111" s="68">
        <f t="shared" ref="W111:W142" si="17">IFERROR((P111/R111),0)</f>
        <v>0.84214285714285719</v>
      </c>
      <c r="X111" s="68">
        <f t="shared" si="16"/>
        <v>0.18744698897370654</v>
      </c>
      <c r="Y111" s="62" t="str">
        <f t="shared" ref="Y111:Y142" si="18">CONCATENATE(K111," ","(",N111,")")</f>
        <v>Total de bolsas de estudos Pós-Graduação (unidade)</v>
      </c>
    </row>
    <row r="112" spans="1:25" ht="127.5" x14ac:dyDescent="0.25">
      <c r="A112" s="81" t="s">
        <v>728</v>
      </c>
      <c r="B112" s="81" t="str">
        <f t="shared" si="9"/>
        <v>FCEE - Fundação Catarinense de Educação Especial</v>
      </c>
      <c r="C112" s="63">
        <v>45021</v>
      </c>
      <c r="D112" s="63" t="s">
        <v>188</v>
      </c>
      <c r="E112" s="62" t="s">
        <v>303</v>
      </c>
      <c r="F112" s="144" t="str">
        <f t="shared" si="10"/>
        <v>45021 - Fundação Catarinense de Educação Especial</v>
      </c>
      <c r="G112" s="63">
        <v>520</v>
      </c>
      <c r="H112" s="144" t="str">
        <f t="shared" si="11"/>
        <v>520 - Inclusão Social - Identificação e Eliminação de Barreiras</v>
      </c>
      <c r="I112" s="62" t="s">
        <v>190</v>
      </c>
      <c r="J112" s="94" t="s">
        <v>191</v>
      </c>
      <c r="K112" s="147" t="s">
        <v>227</v>
      </c>
      <c r="L112" s="66" t="s">
        <v>222</v>
      </c>
      <c r="M112" s="62" t="s">
        <v>228</v>
      </c>
      <c r="N112" s="63" t="s">
        <v>25</v>
      </c>
      <c r="O112" s="63">
        <v>2016</v>
      </c>
      <c r="P112" s="64">
        <v>56.68</v>
      </c>
      <c r="Q112" s="63">
        <v>2019</v>
      </c>
      <c r="R112" s="65">
        <v>60</v>
      </c>
      <c r="S112" s="147"/>
      <c r="T112" s="147"/>
      <c r="U112" s="66"/>
      <c r="V112" s="67" t="s">
        <v>733</v>
      </c>
      <c r="W112" s="68">
        <f t="shared" si="17"/>
        <v>0.94466666666666665</v>
      </c>
      <c r="X112" s="68">
        <f t="shared" si="16"/>
        <v>5.8574453069865917E-2</v>
      </c>
      <c r="Y112" s="62" t="str">
        <f t="shared" si="18"/>
        <v>Percentual de crianças com deficiência intelectual, motora, visual e auditiva, entre 0 e 5 anos de idade, atendidas (%)</v>
      </c>
    </row>
    <row r="113" spans="1:25" ht="127.5" x14ac:dyDescent="0.25">
      <c r="A113" s="81" t="s">
        <v>728</v>
      </c>
      <c r="B113" s="81" t="str">
        <f t="shared" si="9"/>
        <v>FCEE - Fundação Catarinense de Educação Especial</v>
      </c>
      <c r="C113" s="63">
        <v>45021</v>
      </c>
      <c r="D113" s="63" t="s">
        <v>188</v>
      </c>
      <c r="E113" s="62" t="s">
        <v>303</v>
      </c>
      <c r="F113" s="144" t="str">
        <f t="shared" si="10"/>
        <v>45021 - Fundação Catarinense de Educação Especial</v>
      </c>
      <c r="G113" s="63">
        <v>520</v>
      </c>
      <c r="H113" s="144" t="str">
        <f t="shared" si="11"/>
        <v>520 - Inclusão Social - Identificação e Eliminação de Barreiras</v>
      </c>
      <c r="I113" s="62" t="s">
        <v>190</v>
      </c>
      <c r="J113" s="94" t="s">
        <v>191</v>
      </c>
      <c r="K113" s="150" t="s">
        <v>613</v>
      </c>
      <c r="L113" s="66" t="s">
        <v>222</v>
      </c>
      <c r="M113" s="62" t="s">
        <v>229</v>
      </c>
      <c r="N113" s="63" t="s">
        <v>25</v>
      </c>
      <c r="O113" s="63">
        <v>2016</v>
      </c>
      <c r="P113" s="64">
        <v>55.28</v>
      </c>
      <c r="Q113" s="63">
        <v>2019</v>
      </c>
      <c r="R113" s="65">
        <v>60</v>
      </c>
      <c r="S113" s="150"/>
      <c r="T113" s="150"/>
      <c r="U113" s="66"/>
      <c r="V113" s="67" t="s">
        <v>733</v>
      </c>
      <c r="W113" s="68">
        <f t="shared" si="17"/>
        <v>0.92133333333333334</v>
      </c>
      <c r="X113" s="68">
        <f t="shared" si="16"/>
        <v>8.5383502170766984E-2</v>
      </c>
      <c r="Y113" s="62" t="str">
        <f t="shared" si="18"/>
        <v>Percentual de pessoas com deficiência intelectual, motora, visual e auditiva, entre 6 e 17 anos de idade, atendidas (%)</v>
      </c>
    </row>
    <row r="114" spans="1:25" ht="76.5" x14ac:dyDescent="0.25">
      <c r="A114" s="81" t="s">
        <v>728</v>
      </c>
      <c r="B114" s="81" t="str">
        <f t="shared" si="9"/>
        <v>FCEE - Fundação Catarinense de Educação Especial</v>
      </c>
      <c r="C114" s="63">
        <v>45021</v>
      </c>
      <c r="D114" s="63" t="s">
        <v>188</v>
      </c>
      <c r="E114" s="62" t="s">
        <v>303</v>
      </c>
      <c r="F114" s="144" t="str">
        <f t="shared" si="10"/>
        <v>45021 - Fundação Catarinense de Educação Especial</v>
      </c>
      <c r="G114" s="63">
        <v>520</v>
      </c>
      <c r="H114" s="144" t="str">
        <f t="shared" si="11"/>
        <v>520 - Inclusão Social - Identificação e Eliminação de Barreiras</v>
      </c>
      <c r="I114" s="62" t="s">
        <v>190</v>
      </c>
      <c r="J114" s="94" t="s">
        <v>191</v>
      </c>
      <c r="K114" s="144" t="s">
        <v>224</v>
      </c>
      <c r="L114" s="66" t="s">
        <v>222</v>
      </c>
      <c r="M114" s="62"/>
      <c r="N114" s="63" t="s">
        <v>25</v>
      </c>
      <c r="O114" s="63">
        <v>2016</v>
      </c>
      <c r="P114" s="64">
        <v>32.520000000000003</v>
      </c>
      <c r="Q114" s="63">
        <v>2019</v>
      </c>
      <c r="R114" s="65">
        <v>40</v>
      </c>
      <c r="S114" s="144"/>
      <c r="T114" s="144"/>
      <c r="U114" s="66"/>
      <c r="V114" s="67" t="s">
        <v>734</v>
      </c>
      <c r="W114" s="68">
        <f t="shared" si="17"/>
        <v>0.81300000000000006</v>
      </c>
      <c r="X114" s="68">
        <f t="shared" si="16"/>
        <v>0.23001230012300111</v>
      </c>
      <c r="Y114" s="62" t="str">
        <f t="shared" si="18"/>
        <v>Percentual de profissionais capacitados pela FCEE na área da educação especial (%)</v>
      </c>
    </row>
    <row r="115" spans="1:25" ht="76.5" x14ac:dyDescent="0.25">
      <c r="A115" s="81" t="s">
        <v>728</v>
      </c>
      <c r="B115" s="81" t="str">
        <f t="shared" si="9"/>
        <v>FCEE - Fundação Catarinense de Educação Especial</v>
      </c>
      <c r="C115" s="63">
        <v>45021</v>
      </c>
      <c r="D115" s="63" t="s">
        <v>188</v>
      </c>
      <c r="E115" s="62" t="s">
        <v>303</v>
      </c>
      <c r="F115" s="144" t="str">
        <f t="shared" si="10"/>
        <v>45021 - Fundação Catarinense de Educação Especial</v>
      </c>
      <c r="G115" s="63">
        <v>520</v>
      </c>
      <c r="H115" s="144" t="str">
        <f t="shared" si="11"/>
        <v>520 - Inclusão Social - Identificação e Eliminação de Barreiras</v>
      </c>
      <c r="I115" s="62" t="s">
        <v>190</v>
      </c>
      <c r="J115" s="94" t="s">
        <v>191</v>
      </c>
      <c r="K115" s="150" t="s">
        <v>226</v>
      </c>
      <c r="L115" s="66" t="s">
        <v>222</v>
      </c>
      <c r="M115" s="62"/>
      <c r="N115" s="63" t="s">
        <v>25</v>
      </c>
      <c r="O115" s="63">
        <v>2016</v>
      </c>
      <c r="P115" s="64">
        <v>10.79</v>
      </c>
      <c r="Q115" s="63">
        <v>2019</v>
      </c>
      <c r="R115" s="65">
        <v>20</v>
      </c>
      <c r="S115" s="150"/>
      <c r="T115" s="150"/>
      <c r="U115" s="66"/>
      <c r="V115" s="67" t="s">
        <v>732</v>
      </c>
      <c r="W115" s="68">
        <f t="shared" si="17"/>
        <v>0.53949999999999998</v>
      </c>
      <c r="X115" s="68">
        <f t="shared" si="16"/>
        <v>0.85356811862835968</v>
      </c>
      <c r="Y115" s="62" t="str">
        <f t="shared" si="18"/>
        <v>Percentual de serviços especializados em educação especial assessorados por escolas da Rede Pública Estadual de ensino (%)</v>
      </c>
    </row>
    <row r="116" spans="1:25" ht="76.5" x14ac:dyDescent="0.25">
      <c r="A116" s="81" t="s">
        <v>728</v>
      </c>
      <c r="B116" s="81" t="str">
        <f t="shared" si="9"/>
        <v>FCEE - Fundação Catarinense de Educação Especial</v>
      </c>
      <c r="C116" s="63">
        <v>45021</v>
      </c>
      <c r="D116" s="63" t="s">
        <v>188</v>
      </c>
      <c r="E116" s="62" t="s">
        <v>303</v>
      </c>
      <c r="F116" s="144" t="str">
        <f t="shared" si="10"/>
        <v>45021 - Fundação Catarinense de Educação Especial</v>
      </c>
      <c r="G116" s="63">
        <v>520</v>
      </c>
      <c r="H116" s="144" t="str">
        <f t="shared" si="11"/>
        <v>520 - Inclusão Social - Identificação e Eliminação de Barreiras</v>
      </c>
      <c r="I116" s="62" t="s">
        <v>190</v>
      </c>
      <c r="J116" s="94" t="s">
        <v>191</v>
      </c>
      <c r="K116" s="150" t="s">
        <v>225</v>
      </c>
      <c r="L116" s="66" t="s">
        <v>222</v>
      </c>
      <c r="M116" s="62"/>
      <c r="N116" s="63" t="s">
        <v>25</v>
      </c>
      <c r="O116" s="63">
        <v>2016</v>
      </c>
      <c r="P116" s="64">
        <v>34.99</v>
      </c>
      <c r="Q116" s="63">
        <v>2019</v>
      </c>
      <c r="R116" s="65">
        <v>40</v>
      </c>
      <c r="S116" s="150"/>
      <c r="T116" s="150"/>
      <c r="U116" s="66"/>
      <c r="V116" s="67" t="s">
        <v>734</v>
      </c>
      <c r="W116" s="68">
        <f t="shared" si="17"/>
        <v>0.87475000000000003</v>
      </c>
      <c r="X116" s="68">
        <f t="shared" si="16"/>
        <v>0.14318376679051151</v>
      </c>
      <c r="Y116" s="62" t="str">
        <f t="shared" si="18"/>
        <v>Percentual de serviços especializados em educação especial assessorados por instituição, conveniadas com a FCEE (%)</v>
      </c>
    </row>
    <row r="117" spans="1:25" ht="76.5" x14ac:dyDescent="0.25">
      <c r="A117" s="81" t="s">
        <v>728</v>
      </c>
      <c r="B117" s="81" t="str">
        <f t="shared" si="9"/>
        <v>FCEE - Fundação Catarinense de Educação Especial</v>
      </c>
      <c r="C117" s="63">
        <v>45021</v>
      </c>
      <c r="D117" s="63" t="s">
        <v>188</v>
      </c>
      <c r="E117" s="62" t="s">
        <v>303</v>
      </c>
      <c r="F117" s="144" t="str">
        <f t="shared" si="10"/>
        <v>45021 - Fundação Catarinense de Educação Especial</v>
      </c>
      <c r="G117" s="63">
        <v>520</v>
      </c>
      <c r="H117" s="144" t="str">
        <f t="shared" si="11"/>
        <v>520 - Inclusão Social - Identificação e Eliminação de Barreiras</v>
      </c>
      <c r="I117" s="62" t="s">
        <v>190</v>
      </c>
      <c r="J117" s="94" t="s">
        <v>191</v>
      </c>
      <c r="K117" s="144" t="s">
        <v>478</v>
      </c>
      <c r="L117" s="66" t="s">
        <v>222</v>
      </c>
      <c r="M117" s="62"/>
      <c r="N117" s="70" t="s">
        <v>20</v>
      </c>
      <c r="O117" s="63">
        <v>2016</v>
      </c>
      <c r="P117" s="65">
        <v>4930</v>
      </c>
      <c r="Q117" s="63">
        <v>2019</v>
      </c>
      <c r="R117" s="65">
        <v>5430</v>
      </c>
      <c r="S117" s="144"/>
      <c r="T117" s="144"/>
      <c r="U117" s="66"/>
      <c r="V117" s="67" t="s">
        <v>198</v>
      </c>
      <c r="W117" s="68">
        <f t="shared" si="17"/>
        <v>0.90791896869244937</v>
      </c>
      <c r="X117" s="68">
        <f t="shared" si="16"/>
        <v>0.10141987829614604</v>
      </c>
      <c r="Y117" s="62" t="str">
        <f t="shared" si="18"/>
        <v>Número de benefícios sociais concedidos (unidade)</v>
      </c>
    </row>
    <row r="118" spans="1:25" ht="76.5" x14ac:dyDescent="0.25">
      <c r="A118" s="81" t="s">
        <v>728</v>
      </c>
      <c r="B118" s="81" t="str">
        <f t="shared" si="9"/>
        <v>FCEE - Fundação Catarinense de Educação Especial</v>
      </c>
      <c r="C118" s="63">
        <v>45021</v>
      </c>
      <c r="D118" s="63" t="s">
        <v>188</v>
      </c>
      <c r="E118" s="62" t="s">
        <v>303</v>
      </c>
      <c r="F118" s="144" t="str">
        <f t="shared" si="10"/>
        <v>45021 - Fundação Catarinense de Educação Especial</v>
      </c>
      <c r="G118" s="63">
        <v>520</v>
      </c>
      <c r="H118" s="144" t="str">
        <f t="shared" si="11"/>
        <v>520 - Inclusão Social - Identificação e Eliminação de Barreiras</v>
      </c>
      <c r="I118" s="62" t="s">
        <v>190</v>
      </c>
      <c r="J118" s="94" t="s">
        <v>191</v>
      </c>
      <c r="K118" s="150" t="s">
        <v>209</v>
      </c>
      <c r="L118" s="66" t="s">
        <v>222</v>
      </c>
      <c r="M118" s="62" t="s">
        <v>210</v>
      </c>
      <c r="N118" s="70" t="s">
        <v>20</v>
      </c>
      <c r="O118" s="63">
        <v>2016</v>
      </c>
      <c r="P118" s="65">
        <v>317</v>
      </c>
      <c r="Q118" s="63">
        <v>2019</v>
      </c>
      <c r="R118" s="65">
        <v>470</v>
      </c>
      <c r="S118" s="150"/>
      <c r="T118" s="150"/>
      <c r="U118" s="66"/>
      <c r="V118" s="67" t="s">
        <v>735</v>
      </c>
      <c r="W118" s="68">
        <f t="shared" si="17"/>
        <v>0.67446808510638301</v>
      </c>
      <c r="X118" s="68">
        <f t="shared" si="16"/>
        <v>0.48264984227129337</v>
      </c>
      <c r="Y118" s="62" t="str">
        <f t="shared" si="18"/>
        <v>Número de pessoas com altas habilidades/superdotação, entre 6 e 17 anos de idade, atendidas (unidade)</v>
      </c>
    </row>
    <row r="119" spans="1:25" ht="76.5" x14ac:dyDescent="0.25">
      <c r="A119" s="81" t="s">
        <v>728</v>
      </c>
      <c r="B119" s="81" t="str">
        <f t="shared" si="9"/>
        <v>FCEE - Fundação Catarinense de Educação Especial</v>
      </c>
      <c r="C119" s="63">
        <v>45021</v>
      </c>
      <c r="D119" s="63" t="s">
        <v>188</v>
      </c>
      <c r="E119" s="62" t="s">
        <v>303</v>
      </c>
      <c r="F119" s="144" t="str">
        <f t="shared" si="10"/>
        <v>45021 - Fundação Catarinense de Educação Especial</v>
      </c>
      <c r="G119" s="63">
        <v>520</v>
      </c>
      <c r="H119" s="144" t="str">
        <f t="shared" si="11"/>
        <v>520 - Inclusão Social - Identificação e Eliminação de Barreiras</v>
      </c>
      <c r="I119" s="62" t="s">
        <v>190</v>
      </c>
      <c r="J119" s="94" t="s">
        <v>191</v>
      </c>
      <c r="K119" s="150" t="s">
        <v>614</v>
      </c>
      <c r="L119" s="66" t="s">
        <v>222</v>
      </c>
      <c r="M119" s="62" t="s">
        <v>208</v>
      </c>
      <c r="N119" s="70" t="s">
        <v>20</v>
      </c>
      <c r="O119" s="63">
        <v>2016</v>
      </c>
      <c r="P119" s="65">
        <v>11575</v>
      </c>
      <c r="Q119" s="63">
        <v>2019</v>
      </c>
      <c r="R119" s="65">
        <v>12000</v>
      </c>
      <c r="S119" s="150"/>
      <c r="T119" s="150"/>
      <c r="U119" s="66"/>
      <c r="V119" s="67" t="s">
        <v>736</v>
      </c>
      <c r="W119" s="68">
        <f t="shared" si="17"/>
        <v>0.96458333333333335</v>
      </c>
      <c r="X119" s="68">
        <f t="shared" si="16"/>
        <v>3.6717062634989202E-2</v>
      </c>
      <c r="Y119" s="62" t="str">
        <f t="shared" si="18"/>
        <v>Número de pessoas com deficiência intelectual, motora, visual e auditiva, entre 18 e 59 anos de idade, atendidas  (unidade)</v>
      </c>
    </row>
    <row r="120" spans="1:25" ht="76.5" x14ac:dyDescent="0.25">
      <c r="A120" s="81" t="s">
        <v>728</v>
      </c>
      <c r="B120" s="81" t="str">
        <f t="shared" si="9"/>
        <v>FCEE - Fundação Catarinense de Educação Especial</v>
      </c>
      <c r="C120" s="63">
        <v>45021</v>
      </c>
      <c r="D120" s="63" t="s">
        <v>188</v>
      </c>
      <c r="E120" s="62" t="s">
        <v>303</v>
      </c>
      <c r="F120" s="144" t="str">
        <f t="shared" si="10"/>
        <v>45021 - Fundação Catarinense de Educação Especial</v>
      </c>
      <c r="G120" s="63">
        <v>520</v>
      </c>
      <c r="H120" s="144" t="str">
        <f t="shared" si="11"/>
        <v>520 - Inclusão Social - Identificação e Eliminação de Barreiras</v>
      </c>
      <c r="I120" s="62" t="s">
        <v>190</v>
      </c>
      <c r="J120" s="94" t="s">
        <v>191</v>
      </c>
      <c r="K120" s="144" t="s">
        <v>207</v>
      </c>
      <c r="L120" s="66" t="s">
        <v>222</v>
      </c>
      <c r="M120" s="62" t="s">
        <v>206</v>
      </c>
      <c r="N120" s="70" t="s">
        <v>20</v>
      </c>
      <c r="O120" s="63">
        <v>2016</v>
      </c>
      <c r="P120" s="65">
        <v>6365</v>
      </c>
      <c r="Q120" s="63">
        <v>2019</v>
      </c>
      <c r="R120" s="65">
        <v>7000</v>
      </c>
      <c r="S120" s="144"/>
      <c r="T120" s="144"/>
      <c r="U120" s="66"/>
      <c r="V120" s="67" t="s">
        <v>735</v>
      </c>
      <c r="W120" s="68">
        <f t="shared" si="17"/>
        <v>0.90928571428571425</v>
      </c>
      <c r="X120" s="68">
        <f t="shared" si="16"/>
        <v>9.9764336213668495E-2</v>
      </c>
      <c r="Y120" s="62" t="str">
        <f t="shared" si="18"/>
        <v>Número de pessoas com TDAH, entre 6 e 17 anos de idade atendidas  (unidade)</v>
      </c>
    </row>
    <row r="121" spans="1:25" ht="76.5" x14ac:dyDescent="0.25">
      <c r="A121" s="81" t="s">
        <v>728</v>
      </c>
      <c r="B121" s="81" t="str">
        <f t="shared" si="9"/>
        <v>FCEE - Fundação Catarinense de Educação Especial</v>
      </c>
      <c r="C121" s="63">
        <v>45021</v>
      </c>
      <c r="D121" s="63" t="s">
        <v>188</v>
      </c>
      <c r="E121" s="62" t="s">
        <v>303</v>
      </c>
      <c r="F121" s="144" t="str">
        <f t="shared" si="10"/>
        <v>45021 - Fundação Catarinense de Educação Especial</v>
      </c>
      <c r="G121" s="63">
        <v>520</v>
      </c>
      <c r="H121" s="144" t="str">
        <f t="shared" si="11"/>
        <v>520 - Inclusão Social - Identificação e Eliminação de Barreiras</v>
      </c>
      <c r="I121" s="62" t="s">
        <v>190</v>
      </c>
      <c r="J121" s="94" t="s">
        <v>191</v>
      </c>
      <c r="K121" s="144" t="s">
        <v>211</v>
      </c>
      <c r="L121" s="66" t="s">
        <v>222</v>
      </c>
      <c r="M121" s="62" t="s">
        <v>212</v>
      </c>
      <c r="N121" s="70" t="s">
        <v>20</v>
      </c>
      <c r="O121" s="63">
        <v>2016</v>
      </c>
      <c r="P121" s="65">
        <v>910</v>
      </c>
      <c r="Q121" s="63">
        <v>2019</v>
      </c>
      <c r="R121" s="65">
        <v>1110</v>
      </c>
      <c r="S121" s="144"/>
      <c r="T121" s="144"/>
      <c r="U121" s="66"/>
      <c r="V121" s="67" t="s">
        <v>736</v>
      </c>
      <c r="W121" s="68">
        <f t="shared" si="17"/>
        <v>0.81981981981981977</v>
      </c>
      <c r="X121" s="68">
        <f t="shared" si="16"/>
        <v>0.21978021978021978</v>
      </c>
      <c r="Y121" s="62" t="str">
        <f t="shared" si="18"/>
        <v>Número de pessoas com TEA, entre 18 e 59 anos de idade, atendidas  (unidade)</v>
      </c>
    </row>
    <row r="122" spans="1:25" ht="76.5" x14ac:dyDescent="0.25">
      <c r="A122" s="81" t="s">
        <v>728</v>
      </c>
      <c r="B122" s="81" t="str">
        <f t="shared" si="9"/>
        <v>FCEE - Fundação Catarinense de Educação Especial</v>
      </c>
      <c r="C122" s="63">
        <v>45021</v>
      </c>
      <c r="D122" s="63" t="s">
        <v>188</v>
      </c>
      <c r="E122" s="62" t="s">
        <v>303</v>
      </c>
      <c r="F122" s="144" t="str">
        <f t="shared" si="10"/>
        <v>45021 - Fundação Catarinense de Educação Especial</v>
      </c>
      <c r="G122" s="63">
        <v>520</v>
      </c>
      <c r="H122" s="144" t="str">
        <f t="shared" si="11"/>
        <v>520 - Inclusão Social - Identificação e Eliminação de Barreiras</v>
      </c>
      <c r="I122" s="62" t="s">
        <v>190</v>
      </c>
      <c r="J122" s="94" t="s">
        <v>191</v>
      </c>
      <c r="K122" s="144" t="s">
        <v>213</v>
      </c>
      <c r="L122" s="66" t="s">
        <v>222</v>
      </c>
      <c r="M122" s="62" t="s">
        <v>214</v>
      </c>
      <c r="N122" s="70" t="s">
        <v>20</v>
      </c>
      <c r="O122" s="63">
        <v>2016</v>
      </c>
      <c r="P122" s="65">
        <v>1581</v>
      </c>
      <c r="Q122" s="63">
        <v>2019</v>
      </c>
      <c r="R122" s="65">
        <v>2500</v>
      </c>
      <c r="S122" s="144"/>
      <c r="T122" s="144"/>
      <c r="U122" s="66"/>
      <c r="V122" s="67" t="s">
        <v>736</v>
      </c>
      <c r="W122" s="68">
        <f t="shared" si="17"/>
        <v>0.63239999999999996</v>
      </c>
      <c r="X122" s="68">
        <f t="shared" si="16"/>
        <v>0.58127767235926631</v>
      </c>
      <c r="Y122" s="62" t="str">
        <f t="shared" si="18"/>
        <v>Número de pessoas com TEA, entre 6 e 17 anos de idade, atendidas  (unidade)</v>
      </c>
    </row>
    <row r="123" spans="1:25" ht="76.5" x14ac:dyDescent="0.25">
      <c r="A123" s="81" t="s">
        <v>728</v>
      </c>
      <c r="B123" s="81" t="str">
        <f t="shared" si="9"/>
        <v>FCEE - Fundação Catarinense de Educação Especial</v>
      </c>
      <c r="C123" s="63">
        <v>45021</v>
      </c>
      <c r="D123" s="63" t="s">
        <v>188</v>
      </c>
      <c r="E123" s="62" t="s">
        <v>303</v>
      </c>
      <c r="F123" s="144" t="str">
        <f t="shared" si="10"/>
        <v>45021 - Fundação Catarinense de Educação Especial</v>
      </c>
      <c r="G123" s="63">
        <v>520</v>
      </c>
      <c r="H123" s="144" t="str">
        <f t="shared" si="11"/>
        <v>520 - Inclusão Social - Identificação e Eliminação de Barreiras</v>
      </c>
      <c r="I123" s="62" t="s">
        <v>190</v>
      </c>
      <c r="J123" s="94" t="s">
        <v>191</v>
      </c>
      <c r="K123" s="144" t="s">
        <v>586</v>
      </c>
      <c r="L123" s="66" t="s">
        <v>222</v>
      </c>
      <c r="M123" s="62"/>
      <c r="N123" s="70" t="s">
        <v>20</v>
      </c>
      <c r="O123" s="63">
        <v>2016</v>
      </c>
      <c r="P123" s="65">
        <v>4</v>
      </c>
      <c r="Q123" s="63">
        <v>2019</v>
      </c>
      <c r="R123" s="65">
        <v>10</v>
      </c>
      <c r="S123" s="144"/>
      <c r="T123" s="144"/>
      <c r="U123" s="66"/>
      <c r="V123" s="67" t="s">
        <v>197</v>
      </c>
      <c r="W123" s="68">
        <f t="shared" si="17"/>
        <v>0.4</v>
      </c>
      <c r="X123" s="68">
        <f t="shared" si="16"/>
        <v>1.5</v>
      </c>
      <c r="Y123" s="62" t="str">
        <f t="shared" si="18"/>
        <v>Número de projetos de pesquisa científica e/ou produção técnica concluídas pela FCEE (unidade)</v>
      </c>
    </row>
    <row r="124" spans="1:25" ht="63.75" x14ac:dyDescent="0.25">
      <c r="A124" s="81" t="s">
        <v>728</v>
      </c>
      <c r="B124" s="81" t="str">
        <f t="shared" si="9"/>
        <v>UDESC - Fundação Universidade do Estado de Santa Catarina</v>
      </c>
      <c r="C124" s="84">
        <v>45022</v>
      </c>
      <c r="D124" s="84" t="s">
        <v>532</v>
      </c>
      <c r="E124" s="82" t="s">
        <v>533</v>
      </c>
      <c r="F124" s="144" t="str">
        <f t="shared" si="10"/>
        <v>45022 - Fundação Universidade do Estado de Santa Catarina</v>
      </c>
      <c r="G124" s="84">
        <v>630</v>
      </c>
      <c r="H124" s="144" t="str">
        <f t="shared" si="11"/>
        <v>630 - Gestão do Ensino Superior</v>
      </c>
      <c r="I124" s="82" t="s">
        <v>539</v>
      </c>
      <c r="J124" s="83" t="s">
        <v>544</v>
      </c>
      <c r="K124" s="144" t="s">
        <v>602</v>
      </c>
      <c r="L124" s="86" t="s">
        <v>222</v>
      </c>
      <c r="M124" s="82"/>
      <c r="N124" s="70" t="s">
        <v>491</v>
      </c>
      <c r="O124" s="84">
        <v>2014</v>
      </c>
      <c r="P124" s="85">
        <v>4</v>
      </c>
      <c r="Q124" s="84">
        <v>2019</v>
      </c>
      <c r="R124" s="85">
        <v>5</v>
      </c>
      <c r="S124" s="144"/>
      <c r="T124" s="144"/>
      <c r="U124" s="86"/>
      <c r="V124" s="87" t="s">
        <v>532</v>
      </c>
      <c r="W124" s="68">
        <f t="shared" si="17"/>
        <v>0.8</v>
      </c>
      <c r="X124" s="68">
        <f t="shared" si="16"/>
        <v>0.25</v>
      </c>
      <c r="Y124" s="62" t="str">
        <f t="shared" si="18"/>
        <v>IGC - Índice Geral de Curso (taxa)</v>
      </c>
    </row>
    <row r="125" spans="1:25" ht="63.75" x14ac:dyDescent="0.25">
      <c r="A125" s="81" t="s">
        <v>728</v>
      </c>
      <c r="B125" s="81" t="str">
        <f t="shared" si="9"/>
        <v>UDESC - Fundação Universidade do Estado de Santa Catarina</v>
      </c>
      <c r="C125" s="84">
        <v>45022</v>
      </c>
      <c r="D125" s="84" t="s">
        <v>532</v>
      </c>
      <c r="E125" s="82" t="s">
        <v>533</v>
      </c>
      <c r="F125" s="144" t="str">
        <f t="shared" si="10"/>
        <v>45022 - Fundação Universidade do Estado de Santa Catarina</v>
      </c>
      <c r="G125" s="84">
        <v>230</v>
      </c>
      <c r="H125" s="144" t="str">
        <f t="shared" si="11"/>
        <v>230 - CTI - Fomento à Ciência, Tecnologia e Inovação</v>
      </c>
      <c r="I125" s="82" t="s">
        <v>374</v>
      </c>
      <c r="J125" s="83" t="s">
        <v>543</v>
      </c>
      <c r="K125" s="144" t="s">
        <v>545</v>
      </c>
      <c r="L125" s="86" t="s">
        <v>222</v>
      </c>
      <c r="M125" s="82"/>
      <c r="N125" s="70" t="s">
        <v>20</v>
      </c>
      <c r="O125" s="84">
        <v>2015</v>
      </c>
      <c r="P125" s="85">
        <v>586</v>
      </c>
      <c r="Q125" s="84">
        <v>2019</v>
      </c>
      <c r="R125" s="85">
        <v>650</v>
      </c>
      <c r="S125" s="144"/>
      <c r="T125" s="144"/>
      <c r="U125" s="86"/>
      <c r="V125" s="87" t="s">
        <v>532</v>
      </c>
      <c r="W125" s="68">
        <f t="shared" si="17"/>
        <v>0.90153846153846151</v>
      </c>
      <c r="X125" s="68">
        <f t="shared" si="16"/>
        <v>0.10921501706484642</v>
      </c>
      <c r="Y125" s="62" t="str">
        <f t="shared" si="18"/>
        <v>Número de projetos de pesquisa em execução (unidade)</v>
      </c>
    </row>
    <row r="126" spans="1:25" ht="63.75" x14ac:dyDescent="0.25">
      <c r="A126" s="81" t="s">
        <v>728</v>
      </c>
      <c r="B126" s="81" t="str">
        <f t="shared" si="9"/>
        <v>UDESC - Fundação Universidade do Estado de Santa Catarina</v>
      </c>
      <c r="C126" s="84">
        <v>45022</v>
      </c>
      <c r="D126" s="84" t="s">
        <v>532</v>
      </c>
      <c r="E126" s="82" t="s">
        <v>533</v>
      </c>
      <c r="F126" s="144" t="str">
        <f t="shared" si="10"/>
        <v>45022 - Fundação Universidade do Estado de Santa Catarina</v>
      </c>
      <c r="G126" s="84">
        <v>230</v>
      </c>
      <c r="H126" s="144" t="str">
        <f t="shared" si="11"/>
        <v>230 - CTI - Fomento à Ciência, Tecnologia e Inovação</v>
      </c>
      <c r="I126" s="82" t="s">
        <v>374</v>
      </c>
      <c r="J126" s="83" t="s">
        <v>543</v>
      </c>
      <c r="K126" s="144" t="s">
        <v>546</v>
      </c>
      <c r="L126" s="86" t="s">
        <v>222</v>
      </c>
      <c r="M126" s="82"/>
      <c r="N126" s="70" t="s">
        <v>20</v>
      </c>
      <c r="O126" s="84">
        <v>2015</v>
      </c>
      <c r="P126" s="85">
        <v>425</v>
      </c>
      <c r="Q126" s="84">
        <v>2019</v>
      </c>
      <c r="R126" s="85">
        <v>550</v>
      </c>
      <c r="S126" s="144"/>
      <c r="T126" s="144"/>
      <c r="U126" s="86"/>
      <c r="V126" s="87" t="s">
        <v>532</v>
      </c>
      <c r="W126" s="68">
        <f t="shared" si="17"/>
        <v>0.77272727272727271</v>
      </c>
      <c r="X126" s="68">
        <f t="shared" si="16"/>
        <v>0.29411764705882354</v>
      </c>
      <c r="Y126" s="62" t="str">
        <f t="shared" si="18"/>
        <v>Número de bolsas de iniciação científica (unidade)</v>
      </c>
    </row>
    <row r="127" spans="1:25" ht="63.75" x14ac:dyDescent="0.25">
      <c r="A127" s="81" t="s">
        <v>728</v>
      </c>
      <c r="B127" s="81" t="str">
        <f t="shared" si="9"/>
        <v>UDESC - Fundação Universidade do Estado de Santa Catarina</v>
      </c>
      <c r="C127" s="84">
        <v>45022</v>
      </c>
      <c r="D127" s="84" t="s">
        <v>532</v>
      </c>
      <c r="E127" s="82" t="s">
        <v>533</v>
      </c>
      <c r="F127" s="144" t="str">
        <f t="shared" si="10"/>
        <v>45022 - Fundação Universidade do Estado de Santa Catarina</v>
      </c>
      <c r="G127" s="84">
        <v>230</v>
      </c>
      <c r="H127" s="144" t="str">
        <f t="shared" si="11"/>
        <v>230 - CTI - Fomento à Ciência, Tecnologia e Inovação</v>
      </c>
      <c r="I127" s="82" t="s">
        <v>374</v>
      </c>
      <c r="J127" s="83" t="s">
        <v>543</v>
      </c>
      <c r="K127" s="144" t="s">
        <v>547</v>
      </c>
      <c r="L127" s="86" t="s">
        <v>222</v>
      </c>
      <c r="M127" s="82" t="s">
        <v>548</v>
      </c>
      <c r="N127" s="70" t="s">
        <v>20</v>
      </c>
      <c r="O127" s="84">
        <v>2015</v>
      </c>
      <c r="P127" s="85">
        <v>112</v>
      </c>
      <c r="Q127" s="84">
        <v>2019</v>
      </c>
      <c r="R127" s="85">
        <v>160</v>
      </c>
      <c r="S127" s="144"/>
      <c r="T127" s="144"/>
      <c r="U127" s="86"/>
      <c r="V127" s="87" t="s">
        <v>532</v>
      </c>
      <c r="W127" s="68">
        <f t="shared" si="17"/>
        <v>0.7</v>
      </c>
      <c r="X127" s="68">
        <f t="shared" si="16"/>
        <v>0.42857142857142855</v>
      </c>
      <c r="Y127" s="62" t="str">
        <f t="shared" si="18"/>
        <v>Número de grupos de pesquisa contemplados com recursos financeiros (unidade)</v>
      </c>
    </row>
    <row r="128" spans="1:25" ht="63.75" x14ac:dyDescent="0.25">
      <c r="A128" s="81" t="s">
        <v>728</v>
      </c>
      <c r="B128" s="81" t="str">
        <f t="shared" si="9"/>
        <v>UDESC - Fundação Universidade do Estado de Santa Catarina</v>
      </c>
      <c r="C128" s="84">
        <v>45022</v>
      </c>
      <c r="D128" s="84" t="s">
        <v>532</v>
      </c>
      <c r="E128" s="82" t="s">
        <v>533</v>
      </c>
      <c r="F128" s="144" t="str">
        <f t="shared" si="10"/>
        <v>45022 - Fundação Universidade do Estado de Santa Catarina</v>
      </c>
      <c r="G128" s="84">
        <v>630</v>
      </c>
      <c r="H128" s="144" t="str">
        <f t="shared" si="11"/>
        <v>630 - Gestão do Ensino Superior</v>
      </c>
      <c r="I128" s="82" t="s">
        <v>539</v>
      </c>
      <c r="J128" s="83" t="s">
        <v>544</v>
      </c>
      <c r="K128" s="144" t="s">
        <v>541</v>
      </c>
      <c r="L128" s="86" t="s">
        <v>222</v>
      </c>
      <c r="M128" s="82"/>
      <c r="N128" s="70" t="s">
        <v>20</v>
      </c>
      <c r="O128" s="84">
        <v>2015</v>
      </c>
      <c r="P128" s="85">
        <v>2250</v>
      </c>
      <c r="Q128" s="84">
        <v>2019</v>
      </c>
      <c r="R128" s="85">
        <v>3014</v>
      </c>
      <c r="S128" s="144"/>
      <c r="T128" s="144"/>
      <c r="U128" s="86"/>
      <c r="V128" s="87" t="s">
        <v>532</v>
      </c>
      <c r="W128" s="68">
        <f t="shared" si="17"/>
        <v>0.74651625746516259</v>
      </c>
      <c r="X128" s="68">
        <f t="shared" si="16"/>
        <v>0.33955555555555555</v>
      </c>
      <c r="Y128" s="62" t="str">
        <f t="shared" si="18"/>
        <v>Número de formados (unidade)</v>
      </c>
    </row>
    <row r="129" spans="1:25" ht="63.75" x14ac:dyDescent="0.25">
      <c r="A129" s="81" t="s">
        <v>728</v>
      </c>
      <c r="B129" s="81" t="str">
        <f t="shared" si="9"/>
        <v>UDESC - Fundação Universidade do Estado de Santa Catarina</v>
      </c>
      <c r="C129" s="84">
        <v>45022</v>
      </c>
      <c r="D129" s="84" t="s">
        <v>532</v>
      </c>
      <c r="E129" s="82" t="s">
        <v>533</v>
      </c>
      <c r="F129" s="144" t="str">
        <f t="shared" si="10"/>
        <v>45022 - Fundação Universidade do Estado de Santa Catarina</v>
      </c>
      <c r="G129" s="84">
        <v>630</v>
      </c>
      <c r="H129" s="144" t="str">
        <f t="shared" si="11"/>
        <v>630 - Gestão do Ensino Superior</v>
      </c>
      <c r="I129" s="82" t="s">
        <v>539</v>
      </c>
      <c r="J129" s="83" t="s">
        <v>544</v>
      </c>
      <c r="K129" s="144" t="s">
        <v>542</v>
      </c>
      <c r="L129" s="86" t="s">
        <v>222</v>
      </c>
      <c r="M129" s="82"/>
      <c r="N129" s="70" t="s">
        <v>20</v>
      </c>
      <c r="O129" s="84">
        <v>2015</v>
      </c>
      <c r="P129" s="85">
        <v>366</v>
      </c>
      <c r="Q129" s="84">
        <v>2019</v>
      </c>
      <c r="R129" s="85">
        <v>500</v>
      </c>
      <c r="S129" s="144"/>
      <c r="T129" s="144"/>
      <c r="U129" s="86"/>
      <c r="V129" s="87" t="s">
        <v>532</v>
      </c>
      <c r="W129" s="68">
        <f t="shared" si="17"/>
        <v>0.73199999999999998</v>
      </c>
      <c r="X129" s="68">
        <f t="shared" si="16"/>
        <v>0.36612021857923499</v>
      </c>
      <c r="Y129" s="62" t="str">
        <f t="shared" si="18"/>
        <v>Número de teses defendidas (unidade)</v>
      </c>
    </row>
    <row r="130" spans="1:25" ht="38.25" x14ac:dyDescent="0.25">
      <c r="A130" s="81" t="s">
        <v>725</v>
      </c>
      <c r="B130" s="81" t="str">
        <f t="shared" ref="B130:B193" si="19">CONCATENATE(D130," - ",E130)</f>
        <v>APSFS - Administração do Porto de São Francisco do Sul</v>
      </c>
      <c r="C130" s="63">
        <v>27030</v>
      </c>
      <c r="D130" s="63" t="s">
        <v>35</v>
      </c>
      <c r="E130" s="62" t="s">
        <v>295</v>
      </c>
      <c r="F130" s="144" t="str">
        <f t="shared" ref="F130:F193" si="20">CONCATENATE(C130," - ",E130)</f>
        <v>27030 - Administração do Porto de São Francisco do Sul</v>
      </c>
      <c r="G130" s="63">
        <v>150</v>
      </c>
      <c r="H130" s="144" t="str">
        <f t="shared" ref="H130:H193" si="21">CONCATENATE(G130," - ",I130)</f>
        <v>150 - Modernização Portuária</v>
      </c>
      <c r="I130" s="62" t="s">
        <v>155</v>
      </c>
      <c r="J130" s="73" t="s">
        <v>525</v>
      </c>
      <c r="K130" s="144" t="s">
        <v>579</v>
      </c>
      <c r="L130" s="66" t="s">
        <v>222</v>
      </c>
      <c r="M130" s="62"/>
      <c r="N130" s="70" t="s">
        <v>25</v>
      </c>
      <c r="O130" s="63">
        <v>2016</v>
      </c>
      <c r="P130" s="74">
        <v>24</v>
      </c>
      <c r="Q130" s="63">
        <v>2019</v>
      </c>
      <c r="R130" s="75">
        <v>26</v>
      </c>
      <c r="S130" s="144"/>
      <c r="T130" s="144"/>
      <c r="U130" s="66"/>
      <c r="V130" s="67" t="s">
        <v>35</v>
      </c>
      <c r="W130" s="68">
        <f t="shared" si="17"/>
        <v>0.92307692307692313</v>
      </c>
      <c r="X130" s="68">
        <f t="shared" si="16"/>
        <v>8.3333333333333329E-2</v>
      </c>
      <c r="Y130" s="62" t="str">
        <f t="shared" si="18"/>
        <v>Percentual de gastos com pessoal referente a receita no exercício (%)</v>
      </c>
    </row>
    <row r="131" spans="1:25" ht="38.25" x14ac:dyDescent="0.25">
      <c r="A131" s="81" t="s">
        <v>725</v>
      </c>
      <c r="B131" s="81" t="str">
        <f t="shared" si="19"/>
        <v>APSFS - Administração do Porto de São Francisco do Sul</v>
      </c>
      <c r="C131" s="63">
        <v>27030</v>
      </c>
      <c r="D131" s="63" t="s">
        <v>35</v>
      </c>
      <c r="E131" s="62" t="s">
        <v>295</v>
      </c>
      <c r="F131" s="144" t="str">
        <f t="shared" si="20"/>
        <v>27030 - Administração do Porto de São Francisco do Sul</v>
      </c>
      <c r="G131" s="63">
        <v>150</v>
      </c>
      <c r="H131" s="144" t="str">
        <f t="shared" si="21"/>
        <v>150 - Modernização Portuária</v>
      </c>
      <c r="I131" s="62" t="s">
        <v>155</v>
      </c>
      <c r="J131" s="73" t="s">
        <v>525</v>
      </c>
      <c r="K131" s="144" t="s">
        <v>445</v>
      </c>
      <c r="L131" s="66" t="s">
        <v>222</v>
      </c>
      <c r="M131" s="62"/>
      <c r="N131" s="70" t="s">
        <v>492</v>
      </c>
      <c r="O131" s="63">
        <v>2016</v>
      </c>
      <c r="P131" s="76">
        <v>10385241</v>
      </c>
      <c r="Q131" s="63">
        <v>2019</v>
      </c>
      <c r="R131" s="65">
        <v>12000000</v>
      </c>
      <c r="S131" s="144"/>
      <c r="T131" s="144"/>
      <c r="U131" s="66"/>
      <c r="V131" s="67" t="s">
        <v>35</v>
      </c>
      <c r="W131" s="68">
        <f t="shared" si="17"/>
        <v>0.86543674999999998</v>
      </c>
      <c r="X131" s="68">
        <f t="shared" si="16"/>
        <v>0.15548594394679913</v>
      </c>
      <c r="Y131" s="62" t="str">
        <f t="shared" si="18"/>
        <v>Tonelada movimentada no exercício (tonelada)</v>
      </c>
    </row>
    <row r="132" spans="1:25" ht="38.25" x14ac:dyDescent="0.25">
      <c r="A132" s="81" t="s">
        <v>725</v>
      </c>
      <c r="B132" s="81" t="str">
        <f t="shared" si="19"/>
        <v>APSFS - Administração do Porto de São Francisco do Sul</v>
      </c>
      <c r="C132" s="63">
        <v>27030</v>
      </c>
      <c r="D132" s="63" t="s">
        <v>35</v>
      </c>
      <c r="E132" s="62" t="s">
        <v>295</v>
      </c>
      <c r="F132" s="144" t="str">
        <f t="shared" si="20"/>
        <v>27030 - Administração do Porto de São Francisco do Sul</v>
      </c>
      <c r="G132" s="63">
        <v>150</v>
      </c>
      <c r="H132" s="144" t="str">
        <f t="shared" si="21"/>
        <v>150 - Modernização Portuária</v>
      </c>
      <c r="I132" s="62" t="s">
        <v>155</v>
      </c>
      <c r="J132" s="73" t="s">
        <v>525</v>
      </c>
      <c r="K132" s="144" t="s">
        <v>442</v>
      </c>
      <c r="L132" s="66" t="s">
        <v>222</v>
      </c>
      <c r="M132" s="62"/>
      <c r="N132" s="70" t="s">
        <v>20</v>
      </c>
      <c r="O132" s="63">
        <v>2016</v>
      </c>
      <c r="P132" s="76">
        <v>432</v>
      </c>
      <c r="Q132" s="63">
        <v>2019</v>
      </c>
      <c r="R132" s="65">
        <v>456</v>
      </c>
      <c r="S132" s="144"/>
      <c r="T132" s="144"/>
      <c r="U132" s="66"/>
      <c r="V132" s="67" t="s">
        <v>35</v>
      </c>
      <c r="W132" s="68">
        <f t="shared" si="17"/>
        <v>0.94736842105263153</v>
      </c>
      <c r="X132" s="68">
        <f t="shared" si="16"/>
        <v>5.5555555555555552E-2</v>
      </c>
      <c r="Y132" s="62" t="str">
        <f t="shared" si="18"/>
        <v>Número de navios atracados no exercício (unidade)</v>
      </c>
    </row>
    <row r="133" spans="1:25" ht="25.5" x14ac:dyDescent="0.25">
      <c r="A133" s="81" t="s">
        <v>725</v>
      </c>
      <c r="B133" s="81" t="str">
        <f t="shared" si="19"/>
        <v>APSFS - Administração do Porto de São Francisco do Sul</v>
      </c>
      <c r="C133" s="63">
        <v>27030</v>
      </c>
      <c r="D133" s="63" t="s">
        <v>35</v>
      </c>
      <c r="E133" s="62" t="s">
        <v>295</v>
      </c>
      <c r="F133" s="144" t="str">
        <f t="shared" si="20"/>
        <v>27030 - Administração do Porto de São Francisco do Sul</v>
      </c>
      <c r="G133" s="63">
        <v>340</v>
      </c>
      <c r="H133" s="144" t="str">
        <f t="shared" si="21"/>
        <v>340 - Desenvolvimento Ambiental Sustentável</v>
      </c>
      <c r="I133" s="62" t="s">
        <v>156</v>
      </c>
      <c r="J133" s="73" t="s">
        <v>443</v>
      </c>
      <c r="K133" s="144" t="s">
        <v>446</v>
      </c>
      <c r="L133" s="66" t="s">
        <v>222</v>
      </c>
      <c r="M133" s="62"/>
      <c r="N133" s="70" t="s">
        <v>20</v>
      </c>
      <c r="O133" s="63">
        <v>2016</v>
      </c>
      <c r="P133" s="76">
        <v>14</v>
      </c>
      <c r="Q133" s="63">
        <v>2019</v>
      </c>
      <c r="R133" s="65">
        <v>16</v>
      </c>
      <c r="S133" s="144"/>
      <c r="T133" s="144"/>
      <c r="U133" s="66"/>
      <c r="V133" s="67" t="s">
        <v>35</v>
      </c>
      <c r="W133" s="68">
        <f t="shared" si="17"/>
        <v>0.875</v>
      </c>
      <c r="X133" s="68">
        <f t="shared" si="16"/>
        <v>0.14285714285714285</v>
      </c>
      <c r="Y133" s="62" t="str">
        <f t="shared" si="18"/>
        <v>Número de programas ambientais monitorados (unidade)</v>
      </c>
    </row>
    <row r="134" spans="1:25" ht="26.25" thickBot="1" x14ac:dyDescent="0.3">
      <c r="A134" s="81" t="s">
        <v>725</v>
      </c>
      <c r="B134" s="81" t="str">
        <f t="shared" si="19"/>
        <v>APSFS - Administração do Porto de São Francisco do Sul</v>
      </c>
      <c r="C134" s="63">
        <v>27030</v>
      </c>
      <c r="D134" s="63" t="s">
        <v>35</v>
      </c>
      <c r="E134" s="62" t="s">
        <v>295</v>
      </c>
      <c r="F134" s="144" t="str">
        <f t="shared" si="20"/>
        <v>27030 - Administração do Porto de São Francisco do Sul</v>
      </c>
      <c r="G134" s="63">
        <v>810</v>
      </c>
      <c r="H134" s="144" t="str">
        <f t="shared" si="21"/>
        <v>810 - Comunicação do Poder Executivo</v>
      </c>
      <c r="I134" s="62" t="s">
        <v>157</v>
      </c>
      <c r="J134" s="73" t="s">
        <v>444</v>
      </c>
      <c r="K134" s="144" t="s">
        <v>447</v>
      </c>
      <c r="L134" s="66" t="s">
        <v>222</v>
      </c>
      <c r="M134" s="62"/>
      <c r="N134" s="70" t="s">
        <v>20</v>
      </c>
      <c r="O134" s="63">
        <v>2016</v>
      </c>
      <c r="P134" s="135">
        <v>5</v>
      </c>
      <c r="Q134" s="63">
        <v>2019</v>
      </c>
      <c r="R134" s="65">
        <v>9</v>
      </c>
      <c r="S134" s="144"/>
      <c r="T134" s="144"/>
      <c r="U134" s="66"/>
      <c r="V134" s="67" t="s">
        <v>35</v>
      </c>
      <c r="W134" s="68">
        <f t="shared" si="17"/>
        <v>0.55555555555555558</v>
      </c>
      <c r="X134" s="68">
        <f t="shared" si="16"/>
        <v>0.8</v>
      </c>
      <c r="Y134" s="62" t="str">
        <f t="shared" si="18"/>
        <v>Números de eventos/campanhas no exercício (unidade)</v>
      </c>
    </row>
    <row r="135" spans="1:25" ht="115.5" thickBot="1" x14ac:dyDescent="0.3">
      <c r="A135" s="81" t="s">
        <v>725</v>
      </c>
      <c r="B135" s="81" t="str">
        <f t="shared" si="19"/>
        <v>CELESC - Centrais Elétricas de Santa Catarina</v>
      </c>
      <c r="C135" s="63">
        <v>41021</v>
      </c>
      <c r="D135" s="63" t="s">
        <v>215</v>
      </c>
      <c r="E135" s="62" t="s">
        <v>368</v>
      </c>
      <c r="F135" s="144" t="str">
        <f t="shared" si="20"/>
        <v>41021 - Centrais Elétricas de Santa Catarina</v>
      </c>
      <c r="G135" s="63">
        <v>181</v>
      </c>
      <c r="H135" s="144" t="str">
        <f t="shared" si="21"/>
        <v>181 - Transmissão de Energia</v>
      </c>
      <c r="I135" s="62" t="s">
        <v>218</v>
      </c>
      <c r="J135" s="73" t="s">
        <v>655</v>
      </c>
      <c r="K135" s="144" t="s">
        <v>652</v>
      </c>
      <c r="L135" s="66" t="s">
        <v>222</v>
      </c>
      <c r="M135" s="62"/>
      <c r="N135" s="63" t="s">
        <v>619</v>
      </c>
      <c r="O135" s="63">
        <v>2017</v>
      </c>
      <c r="P135" s="137">
        <v>0</v>
      </c>
      <c r="Q135" s="63">
        <v>2019</v>
      </c>
      <c r="R135" s="61">
        <v>485</v>
      </c>
      <c r="S135" s="144"/>
      <c r="T135" s="144"/>
      <c r="U135" s="66"/>
      <c r="V135" s="67" t="s">
        <v>215</v>
      </c>
      <c r="W135" s="68">
        <f t="shared" si="17"/>
        <v>0</v>
      </c>
      <c r="X135" s="68">
        <f t="shared" si="16"/>
        <v>0</v>
      </c>
      <c r="Y135" s="62" t="str">
        <f t="shared" si="18"/>
        <v>Quantidade de Linha de Transmissão (Km)</v>
      </c>
    </row>
    <row r="136" spans="1:25" ht="90" thickBot="1" x14ac:dyDescent="0.3">
      <c r="A136" s="81" t="s">
        <v>725</v>
      </c>
      <c r="B136" s="81" t="str">
        <f t="shared" si="19"/>
        <v>CELESC - Centrais Elétricas de Santa Catarina</v>
      </c>
      <c r="C136" s="63">
        <v>41021</v>
      </c>
      <c r="D136" s="63" t="s">
        <v>215</v>
      </c>
      <c r="E136" s="62" t="s">
        <v>368</v>
      </c>
      <c r="F136" s="144" t="str">
        <f t="shared" si="20"/>
        <v>41021 - Centrais Elétricas de Santa Catarina</v>
      </c>
      <c r="G136" s="63">
        <v>160</v>
      </c>
      <c r="H136" s="144" t="str">
        <f t="shared" si="21"/>
        <v>160 - Geração de Energia Elétrica</v>
      </c>
      <c r="I136" s="62" t="s">
        <v>217</v>
      </c>
      <c r="J136" s="73" t="s">
        <v>654</v>
      </c>
      <c r="K136" s="144" t="s">
        <v>448</v>
      </c>
      <c r="L136" s="66" t="s">
        <v>222</v>
      </c>
      <c r="M136" s="62"/>
      <c r="N136" s="63" t="s">
        <v>651</v>
      </c>
      <c r="O136" s="63">
        <v>2017</v>
      </c>
      <c r="P136" s="134">
        <v>71.790000000000006</v>
      </c>
      <c r="Q136" s="63">
        <v>2019</v>
      </c>
      <c r="R136" s="79">
        <v>74.17</v>
      </c>
      <c r="S136" s="144"/>
      <c r="T136" s="144"/>
      <c r="U136" s="66"/>
      <c r="V136" s="67" t="s">
        <v>215</v>
      </c>
      <c r="W136" s="68">
        <f t="shared" si="17"/>
        <v>0.96791155453687483</v>
      </c>
      <c r="X136" s="68">
        <f t="shared" si="16"/>
        <v>3.3152249616938224E-2</v>
      </c>
      <c r="Y136" s="62" t="str">
        <f t="shared" si="18"/>
        <v>Geração de energia  (MW médio)</v>
      </c>
    </row>
    <row r="137" spans="1:25" ht="64.5" thickBot="1" x14ac:dyDescent="0.3">
      <c r="A137" s="81" t="s">
        <v>725</v>
      </c>
      <c r="B137" s="81" t="str">
        <f t="shared" si="19"/>
        <v>Celesc - Centrais Elétricas de Santa Catarina</v>
      </c>
      <c r="C137" s="63">
        <v>41021</v>
      </c>
      <c r="D137" s="63" t="s">
        <v>647</v>
      </c>
      <c r="E137" s="62" t="s">
        <v>368</v>
      </c>
      <c r="F137" s="144" t="str">
        <f t="shared" si="20"/>
        <v>41021 - Centrais Elétricas de Santa Catarina</v>
      </c>
      <c r="G137" s="63">
        <v>182</v>
      </c>
      <c r="H137" s="144" t="str">
        <f t="shared" si="21"/>
        <v>182 - Energia Elétrica Distribuída</v>
      </c>
      <c r="I137" s="62" t="s">
        <v>649</v>
      </c>
      <c r="J137" s="73" t="s">
        <v>656</v>
      </c>
      <c r="K137" s="144" t="s">
        <v>649</v>
      </c>
      <c r="L137" s="66" t="s">
        <v>222</v>
      </c>
      <c r="M137" s="62"/>
      <c r="N137" s="63" t="s">
        <v>650</v>
      </c>
      <c r="O137" s="63">
        <v>2017</v>
      </c>
      <c r="P137" s="136">
        <v>23796885.82</v>
      </c>
      <c r="Q137" s="63">
        <v>2019</v>
      </c>
      <c r="R137" s="76">
        <v>25735520.489999998</v>
      </c>
      <c r="S137" s="144"/>
      <c r="T137" s="144"/>
      <c r="U137" s="66"/>
      <c r="V137" s="67" t="s">
        <v>215</v>
      </c>
      <c r="W137" s="68">
        <f t="shared" si="17"/>
        <v>0.92467085828890505</v>
      </c>
      <c r="X137" s="68">
        <f t="shared" si="16"/>
        <v>8.146589787688438E-2</v>
      </c>
      <c r="Y137" s="62" t="str">
        <f t="shared" si="18"/>
        <v>Energia Elétrica Distribuída (MWh)</v>
      </c>
    </row>
    <row r="138" spans="1:25" ht="76.5" x14ac:dyDescent="0.25">
      <c r="A138" s="81" t="s">
        <v>725</v>
      </c>
      <c r="B138" s="81" t="s">
        <v>762</v>
      </c>
      <c r="C138" s="63">
        <v>41024</v>
      </c>
      <c r="D138" s="63" t="s">
        <v>761</v>
      </c>
      <c r="E138" s="62" t="s">
        <v>368</v>
      </c>
      <c r="F138" s="144" t="s">
        <v>763</v>
      </c>
      <c r="G138" s="63">
        <v>183</v>
      </c>
      <c r="H138" s="144" t="str">
        <f t="shared" si="21"/>
        <v>183 - Investimentos em Novos Negócios</v>
      </c>
      <c r="I138" s="62" t="s">
        <v>557</v>
      </c>
      <c r="J138" s="73" t="s">
        <v>653</v>
      </c>
      <c r="K138" s="144" t="s">
        <v>558</v>
      </c>
      <c r="L138" s="66" t="s">
        <v>222</v>
      </c>
      <c r="M138" s="62"/>
      <c r="N138" s="70" t="s">
        <v>20</v>
      </c>
      <c r="O138" s="63">
        <v>2017</v>
      </c>
      <c r="P138" s="76">
        <v>7</v>
      </c>
      <c r="Q138" s="63">
        <v>2019</v>
      </c>
      <c r="R138" s="76">
        <v>9</v>
      </c>
      <c r="S138" s="144"/>
      <c r="T138" s="144"/>
      <c r="U138" s="66"/>
      <c r="V138" s="67" t="s">
        <v>215</v>
      </c>
      <c r="W138" s="68">
        <f t="shared" si="17"/>
        <v>0.77777777777777779</v>
      </c>
      <c r="X138" s="68">
        <f t="shared" si="16"/>
        <v>0.2857142857142857</v>
      </c>
      <c r="Y138" s="62" t="str">
        <f t="shared" si="18"/>
        <v>Quantidade  de Empresas que a CELESC H tem participação (unidade)</v>
      </c>
    </row>
    <row r="139" spans="1:25" ht="38.25" x14ac:dyDescent="0.25">
      <c r="A139" s="81" t="s">
        <v>725</v>
      </c>
      <c r="B139" s="81" t="str">
        <f t="shared" si="19"/>
        <v>SCPar - SC Participações e Parcerias S.A</v>
      </c>
      <c r="C139" s="63">
        <v>41023</v>
      </c>
      <c r="D139" s="63" t="s">
        <v>522</v>
      </c>
      <c r="E139" s="62" t="s">
        <v>523</v>
      </c>
      <c r="F139" s="144" t="str">
        <f t="shared" si="20"/>
        <v>41023 - SC Participações e Parcerias S.A</v>
      </c>
      <c r="G139" s="63">
        <v>150</v>
      </c>
      <c r="H139" s="144" t="str">
        <f t="shared" si="21"/>
        <v>150 - Modernização Portuária</v>
      </c>
      <c r="I139" s="62" t="s">
        <v>155</v>
      </c>
      <c r="J139" s="62" t="s">
        <v>525</v>
      </c>
      <c r="K139" s="144" t="s">
        <v>526</v>
      </c>
      <c r="L139" s="66" t="s">
        <v>222</v>
      </c>
      <c r="M139" s="62"/>
      <c r="N139" s="70" t="s">
        <v>20</v>
      </c>
      <c r="O139" s="63">
        <v>2017</v>
      </c>
      <c r="P139" s="77">
        <v>0</v>
      </c>
      <c r="Q139" s="63">
        <v>2019</v>
      </c>
      <c r="R139" s="76">
        <v>7</v>
      </c>
      <c r="S139" s="144"/>
      <c r="T139" s="144"/>
      <c r="U139" s="66"/>
      <c r="V139" s="67" t="s">
        <v>522</v>
      </c>
      <c r="W139" s="68">
        <f t="shared" si="17"/>
        <v>0</v>
      </c>
      <c r="X139" s="68">
        <f t="shared" ref="X139:X152" si="22">IFERROR((R139-P139)/P139,0)</f>
        <v>0</v>
      </c>
      <c r="Y139" s="62" t="str">
        <f t="shared" si="18"/>
        <v>Número de elementos estruturais da AALP - Área de Apoio Logístico Portuário (unidade)</v>
      </c>
    </row>
    <row r="140" spans="1:25" ht="51" x14ac:dyDescent="0.25">
      <c r="A140" s="81" t="s">
        <v>725</v>
      </c>
      <c r="B140" s="81" t="str">
        <f t="shared" si="19"/>
        <v>SCPar - SC Participações e Parcerias S.A</v>
      </c>
      <c r="C140" s="63">
        <v>41023</v>
      </c>
      <c r="D140" s="63" t="s">
        <v>522</v>
      </c>
      <c r="E140" s="62" t="s">
        <v>523</v>
      </c>
      <c r="F140" s="144" t="str">
        <f t="shared" si="20"/>
        <v>41023 - SC Participações e Parcerias S.A</v>
      </c>
      <c r="G140" s="63">
        <v>188</v>
      </c>
      <c r="H140" s="144" t="str">
        <f t="shared" si="21"/>
        <v>188 - Concessões, Participações e Parcerias Público-Privadas</v>
      </c>
      <c r="I140" s="62" t="s">
        <v>531</v>
      </c>
      <c r="J140" s="62" t="s">
        <v>527</v>
      </c>
      <c r="K140" s="144" t="s">
        <v>528</v>
      </c>
      <c r="L140" s="66" t="s">
        <v>222</v>
      </c>
      <c r="M140" s="62"/>
      <c r="N140" s="70" t="s">
        <v>20</v>
      </c>
      <c r="O140" s="63">
        <v>2017</v>
      </c>
      <c r="P140" s="76">
        <v>8</v>
      </c>
      <c r="Q140" s="63">
        <v>2019</v>
      </c>
      <c r="R140" s="76">
        <v>12</v>
      </c>
      <c r="S140" s="144"/>
      <c r="T140" s="144"/>
      <c r="U140" s="66"/>
      <c r="V140" s="67" t="s">
        <v>522</v>
      </c>
      <c r="W140" s="68">
        <f t="shared" si="17"/>
        <v>0.66666666666666663</v>
      </c>
      <c r="X140" s="68">
        <f t="shared" si="22"/>
        <v>0.5</v>
      </c>
      <c r="Y140" s="62" t="str">
        <f t="shared" si="18"/>
        <v>Número de empresas apoiadas por participação acionária direta ou via fundos de investimento (unidade)</v>
      </c>
    </row>
    <row r="141" spans="1:25" ht="51" x14ac:dyDescent="0.25">
      <c r="A141" s="81" t="s">
        <v>725</v>
      </c>
      <c r="B141" s="81" t="str">
        <f t="shared" si="19"/>
        <v>SCPar - SC Participações e Parcerias S.A</v>
      </c>
      <c r="C141" s="63">
        <v>41023</v>
      </c>
      <c r="D141" s="63" t="s">
        <v>522</v>
      </c>
      <c r="E141" s="62" t="s">
        <v>523</v>
      </c>
      <c r="F141" s="144" t="str">
        <f t="shared" si="20"/>
        <v>41023 - SC Participações e Parcerias S.A</v>
      </c>
      <c r="G141" s="63">
        <v>150</v>
      </c>
      <c r="H141" s="144" t="str">
        <f t="shared" si="21"/>
        <v>150 - Modernização Portuária</v>
      </c>
      <c r="I141" s="62" t="s">
        <v>155</v>
      </c>
      <c r="J141" s="62" t="s">
        <v>527</v>
      </c>
      <c r="K141" s="145" t="s">
        <v>529</v>
      </c>
      <c r="L141" s="66" t="s">
        <v>222</v>
      </c>
      <c r="M141" s="62"/>
      <c r="N141" s="70" t="s">
        <v>20</v>
      </c>
      <c r="O141" s="63">
        <v>2017</v>
      </c>
      <c r="P141" s="76">
        <v>0</v>
      </c>
      <c r="Q141" s="63">
        <v>2019</v>
      </c>
      <c r="R141" s="76">
        <v>3</v>
      </c>
      <c r="S141" s="145"/>
      <c r="T141" s="145"/>
      <c r="U141" s="66"/>
      <c r="V141" s="67" t="s">
        <v>522</v>
      </c>
      <c r="W141" s="68">
        <f t="shared" si="17"/>
        <v>0</v>
      </c>
      <c r="X141" s="68">
        <f t="shared" si="22"/>
        <v>0</v>
      </c>
      <c r="Y141" s="62" t="str">
        <f t="shared" si="18"/>
        <v>Número de obras de acessibilidade realizadas (unidade)</v>
      </c>
    </row>
    <row r="142" spans="1:25" ht="38.25" x14ac:dyDescent="0.25">
      <c r="A142" s="81" t="s">
        <v>725</v>
      </c>
      <c r="B142" s="81" t="str">
        <f t="shared" si="19"/>
        <v>SCPar Porto - SC Par Porto de Imbituba</v>
      </c>
      <c r="C142" s="63">
        <v>41026</v>
      </c>
      <c r="D142" s="63" t="s">
        <v>559</v>
      </c>
      <c r="E142" s="62" t="s">
        <v>560</v>
      </c>
      <c r="F142" s="144" t="str">
        <f t="shared" si="20"/>
        <v>41026 - SC Par Porto de Imbituba</v>
      </c>
      <c r="G142" s="63">
        <v>150</v>
      </c>
      <c r="H142" s="144" t="str">
        <f t="shared" si="21"/>
        <v>150 - Modernização Portuária</v>
      </c>
      <c r="I142" s="62" t="s">
        <v>155</v>
      </c>
      <c r="J142" s="62" t="s">
        <v>525</v>
      </c>
      <c r="K142" s="145" t="s">
        <v>596</v>
      </c>
      <c r="L142" s="66" t="s">
        <v>222</v>
      </c>
      <c r="M142" s="62"/>
      <c r="N142" s="70" t="s">
        <v>618</v>
      </c>
      <c r="O142" s="63">
        <v>2017</v>
      </c>
      <c r="P142" s="78">
        <v>17.5</v>
      </c>
      <c r="Q142" s="63">
        <v>2019</v>
      </c>
      <c r="R142" s="78">
        <v>17.5</v>
      </c>
      <c r="S142" s="145"/>
      <c r="T142" s="145"/>
      <c r="U142" s="66"/>
      <c r="V142" s="67" t="s">
        <v>559</v>
      </c>
      <c r="W142" s="68">
        <f t="shared" si="17"/>
        <v>1</v>
      </c>
      <c r="X142" s="68">
        <f t="shared" si="22"/>
        <v>0</v>
      </c>
      <c r="Y142" s="62" t="str">
        <f t="shared" si="18"/>
        <v>Profundidade de acesso marítimo do Porto de Imbituba (Metros)</v>
      </c>
    </row>
    <row r="143" spans="1:25" ht="38.25" x14ac:dyDescent="0.25">
      <c r="A143" s="81" t="s">
        <v>725</v>
      </c>
      <c r="B143" s="81" t="str">
        <f t="shared" si="19"/>
        <v>SCPar Porto - SC Par Porto de Imbituba</v>
      </c>
      <c r="C143" s="63">
        <v>41026</v>
      </c>
      <c r="D143" s="63" t="s">
        <v>559</v>
      </c>
      <c r="E143" s="62" t="s">
        <v>560</v>
      </c>
      <c r="F143" s="144" t="str">
        <f t="shared" si="20"/>
        <v>41026 - SC Par Porto de Imbituba</v>
      </c>
      <c r="G143" s="63">
        <v>150</v>
      </c>
      <c r="H143" s="144" t="str">
        <f t="shared" si="21"/>
        <v>150 - Modernização Portuária</v>
      </c>
      <c r="I143" s="62" t="s">
        <v>155</v>
      </c>
      <c r="J143" s="62" t="s">
        <v>525</v>
      </c>
      <c r="K143" s="145" t="s">
        <v>595</v>
      </c>
      <c r="L143" s="66" t="s">
        <v>222</v>
      </c>
      <c r="M143" s="62"/>
      <c r="N143" s="70" t="s">
        <v>34</v>
      </c>
      <c r="O143" s="63">
        <v>2017</v>
      </c>
      <c r="P143" s="76">
        <v>81000000</v>
      </c>
      <c r="Q143" s="63">
        <v>2019</v>
      </c>
      <c r="R143" s="76">
        <v>88000000</v>
      </c>
      <c r="S143" s="145"/>
      <c r="T143" s="145"/>
      <c r="U143" s="66"/>
      <c r="V143" s="67" t="s">
        <v>559</v>
      </c>
      <c r="W143" s="68">
        <f t="shared" ref="W143:W151" si="23">IFERROR((P143/R143),0)</f>
        <v>0.92045454545454541</v>
      </c>
      <c r="X143" s="68">
        <f t="shared" si="22"/>
        <v>8.6419753086419748E-2</v>
      </c>
      <c r="Y143" s="62" t="str">
        <f t="shared" ref="Y143:Y174" si="24">CONCATENATE(K143," ","(",N143,")")</f>
        <v>Receita operacional do Porto de Imbituba (R$)</v>
      </c>
    </row>
    <row r="144" spans="1:25" ht="38.25" x14ac:dyDescent="0.25">
      <c r="A144" s="81" t="s">
        <v>725</v>
      </c>
      <c r="B144" s="81" t="str">
        <f t="shared" si="19"/>
        <v>SCPar Porto - SC Par Porto de Imbituba</v>
      </c>
      <c r="C144" s="63">
        <v>41026</v>
      </c>
      <c r="D144" s="63" t="s">
        <v>559</v>
      </c>
      <c r="E144" s="62" t="s">
        <v>560</v>
      </c>
      <c r="F144" s="144" t="str">
        <f t="shared" si="20"/>
        <v>41026 - SC Par Porto de Imbituba</v>
      </c>
      <c r="G144" s="63">
        <v>150</v>
      </c>
      <c r="H144" s="144" t="str">
        <f t="shared" si="21"/>
        <v>150 - Modernização Portuária</v>
      </c>
      <c r="I144" s="62" t="s">
        <v>155</v>
      </c>
      <c r="J144" s="62" t="s">
        <v>525</v>
      </c>
      <c r="K144" s="145" t="s">
        <v>597</v>
      </c>
      <c r="L144" s="66" t="s">
        <v>222</v>
      </c>
      <c r="M144" s="62"/>
      <c r="N144" s="70" t="s">
        <v>492</v>
      </c>
      <c r="O144" s="63">
        <v>2017</v>
      </c>
      <c r="P144" s="76">
        <v>6000000</v>
      </c>
      <c r="Q144" s="63">
        <v>2019</v>
      </c>
      <c r="R144" s="76">
        <v>7000000</v>
      </c>
      <c r="S144" s="145"/>
      <c r="T144" s="145"/>
      <c r="U144" s="66"/>
      <c r="V144" s="67" t="s">
        <v>559</v>
      </c>
      <c r="W144" s="68">
        <f t="shared" si="23"/>
        <v>0.8571428571428571</v>
      </c>
      <c r="X144" s="68">
        <f t="shared" si="22"/>
        <v>0.16666666666666666</v>
      </c>
      <c r="Y144" s="62" t="str">
        <f t="shared" si="24"/>
        <v>Volume da movimentação de cargas do Porto de Imbituba (tonelada)</v>
      </c>
    </row>
    <row r="145" spans="1:25" ht="51" x14ac:dyDescent="0.25">
      <c r="A145" s="81" t="s">
        <v>725</v>
      </c>
      <c r="B145" s="81" t="str">
        <f t="shared" si="19"/>
        <v>SIE/DEINFRA - Secretaria de Estado da Infraestrutura</v>
      </c>
      <c r="C145" s="63">
        <v>53001</v>
      </c>
      <c r="D145" s="63" t="s">
        <v>521</v>
      </c>
      <c r="E145" s="62" t="s">
        <v>296</v>
      </c>
      <c r="F145" s="144" t="str">
        <f t="shared" si="20"/>
        <v>53001 - Secretaria de Estado da Infraestrutura</v>
      </c>
      <c r="G145" s="63">
        <v>110</v>
      </c>
      <c r="H145" s="144" t="str">
        <f t="shared" si="21"/>
        <v>110 - Construção de Rodovias</v>
      </c>
      <c r="I145" s="61" t="s">
        <v>230</v>
      </c>
      <c r="J145" s="62" t="s">
        <v>26</v>
      </c>
      <c r="K145" s="145" t="s">
        <v>577</v>
      </c>
      <c r="L145" s="66" t="s">
        <v>222</v>
      </c>
      <c r="M145" s="62"/>
      <c r="N145" s="70" t="s">
        <v>25</v>
      </c>
      <c r="O145" s="63">
        <v>2017</v>
      </c>
      <c r="P145" s="64">
        <v>79</v>
      </c>
      <c r="Q145" s="63">
        <v>2019</v>
      </c>
      <c r="R145" s="65">
        <v>85</v>
      </c>
      <c r="S145" s="145"/>
      <c r="T145" s="145"/>
      <c r="U145" s="66"/>
      <c r="V145" s="67" t="s">
        <v>521</v>
      </c>
      <c r="W145" s="68">
        <f t="shared" si="23"/>
        <v>0.92941176470588238</v>
      </c>
      <c r="X145" s="68">
        <f t="shared" si="22"/>
        <v>7.5949367088607597E-2</v>
      </c>
      <c r="Y145" s="62" t="str">
        <f t="shared" si="24"/>
        <v>Percentual da malha rodoviária estadual pavimentada (%)</v>
      </c>
    </row>
    <row r="146" spans="1:25" ht="51" x14ac:dyDescent="0.25">
      <c r="A146" s="81" t="s">
        <v>725</v>
      </c>
      <c r="B146" s="81" t="str">
        <f t="shared" si="19"/>
        <v>SIE/DEINFRA - Secretaria de Estado da Infraestrutura</v>
      </c>
      <c r="C146" s="63">
        <v>53001</v>
      </c>
      <c r="D146" s="63" t="s">
        <v>521</v>
      </c>
      <c r="E146" s="62" t="s">
        <v>296</v>
      </c>
      <c r="F146" s="144" t="str">
        <f t="shared" si="20"/>
        <v>53001 - Secretaria de Estado da Infraestrutura</v>
      </c>
      <c r="G146" s="63">
        <v>140</v>
      </c>
      <c r="H146" s="144" t="str">
        <f t="shared" si="21"/>
        <v>140 - Reabilitação e Aumento de Capacidade de Rodovias</v>
      </c>
      <c r="I146" s="62" t="s">
        <v>235</v>
      </c>
      <c r="J146" s="33" t="s">
        <v>29</v>
      </c>
      <c r="K146" s="149" t="s">
        <v>236</v>
      </c>
      <c r="L146" s="66" t="s">
        <v>222</v>
      </c>
      <c r="M146" s="72"/>
      <c r="N146" s="70" t="s">
        <v>619</v>
      </c>
      <c r="O146" s="63">
        <v>2017</v>
      </c>
      <c r="P146" s="64">
        <v>57</v>
      </c>
      <c r="Q146" s="63">
        <v>2019</v>
      </c>
      <c r="R146" s="64">
        <v>65</v>
      </c>
      <c r="S146" s="149"/>
      <c r="T146" s="149"/>
      <c r="U146" s="66"/>
      <c r="V146" s="67" t="s">
        <v>521</v>
      </c>
      <c r="W146" s="68">
        <f t="shared" si="23"/>
        <v>0.87692307692307692</v>
      </c>
      <c r="X146" s="68">
        <f t="shared" si="22"/>
        <v>0.14035087719298245</v>
      </c>
      <c r="Y146" s="62" t="str">
        <f t="shared" si="24"/>
        <v>Km de rodovias estaduais duplicadas (Km)</v>
      </c>
    </row>
    <row r="147" spans="1:25" ht="51" x14ac:dyDescent="0.25">
      <c r="A147" s="81" t="s">
        <v>725</v>
      </c>
      <c r="B147" s="81" t="str">
        <f t="shared" si="19"/>
        <v>SIE/DEINFRA - Secretaria de Estado da Infraestrutura</v>
      </c>
      <c r="C147" s="63">
        <v>53001</v>
      </c>
      <c r="D147" s="63" t="s">
        <v>521</v>
      </c>
      <c r="E147" s="62" t="s">
        <v>296</v>
      </c>
      <c r="F147" s="144" t="str">
        <f t="shared" si="20"/>
        <v>53001 - Secretaria de Estado da Infraestrutura</v>
      </c>
      <c r="G147" s="63">
        <v>110</v>
      </c>
      <c r="H147" s="144" t="str">
        <f t="shared" si="21"/>
        <v>110 - Construção de Rodovias</v>
      </c>
      <c r="I147" s="61" t="s">
        <v>230</v>
      </c>
      <c r="J147" s="62" t="s">
        <v>26</v>
      </c>
      <c r="K147" s="145" t="s">
        <v>666</v>
      </c>
      <c r="L147" s="66" t="s">
        <v>222</v>
      </c>
      <c r="M147" s="62" t="s">
        <v>231</v>
      </c>
      <c r="N147" s="70" t="s">
        <v>491</v>
      </c>
      <c r="O147" s="63">
        <v>2016</v>
      </c>
      <c r="P147" s="64">
        <v>1.01</v>
      </c>
      <c r="Q147" s="63">
        <v>2019</v>
      </c>
      <c r="R147" s="64">
        <v>1.05</v>
      </c>
      <c r="S147" s="145"/>
      <c r="T147" s="145"/>
      <c r="U147" s="66"/>
      <c r="V147" s="67" t="s">
        <v>521</v>
      </c>
      <c r="W147" s="68">
        <f t="shared" si="23"/>
        <v>0.96190476190476182</v>
      </c>
      <c r="X147" s="68">
        <f t="shared" si="22"/>
        <v>3.9603960396039639E-2</v>
      </c>
      <c r="Y147" s="62" t="str">
        <f t="shared" si="24"/>
        <v>Km rodoviário (rodovias federais e estaduais) pavimentado por mil habitantes (taxa)</v>
      </c>
    </row>
    <row r="148" spans="1:25" ht="63.75" x14ac:dyDescent="0.25">
      <c r="A148" s="81" t="s">
        <v>725</v>
      </c>
      <c r="B148" s="81" t="str">
        <f t="shared" si="19"/>
        <v>DETER - Departamento de Transportes e Terminais</v>
      </c>
      <c r="C148" s="70">
        <v>53023</v>
      </c>
      <c r="D148" s="70" t="s">
        <v>219</v>
      </c>
      <c r="E148" s="62" t="s">
        <v>312</v>
      </c>
      <c r="F148" s="144" t="str">
        <f t="shared" si="20"/>
        <v>53023 - Departamento de Transportes e Terminais</v>
      </c>
      <c r="G148" s="70">
        <v>115</v>
      </c>
      <c r="H148" s="144" t="str">
        <f t="shared" si="21"/>
        <v>115 - Gestão do Sistema de Transporte Intermunicipal de Pessoas</v>
      </c>
      <c r="I148" s="62" t="s">
        <v>220</v>
      </c>
      <c r="J148" s="62" t="s">
        <v>221</v>
      </c>
      <c r="K148" s="144" t="s">
        <v>737</v>
      </c>
      <c r="L148" s="70" t="s">
        <v>222</v>
      </c>
      <c r="M148" s="62" t="s">
        <v>738</v>
      </c>
      <c r="N148" s="70" t="s">
        <v>20</v>
      </c>
      <c r="O148" s="62">
        <v>2017</v>
      </c>
      <c r="P148" s="62">
        <v>85200</v>
      </c>
      <c r="Q148" s="62">
        <v>2019</v>
      </c>
      <c r="R148" s="62">
        <v>80000</v>
      </c>
      <c r="S148" s="144"/>
      <c r="T148" s="144"/>
      <c r="U148" s="70"/>
      <c r="V148" s="67" t="s">
        <v>219</v>
      </c>
      <c r="W148" s="68">
        <f t="shared" si="23"/>
        <v>1.0649999999999999</v>
      </c>
      <c r="X148" s="68">
        <f t="shared" si="22"/>
        <v>-6.1032863849765258E-2</v>
      </c>
      <c r="Y148" s="62" t="str">
        <f t="shared" si="24"/>
        <v>LIVE - Licença de viagens especiais emitidas (unidade)</v>
      </c>
    </row>
    <row r="149" spans="1:25" ht="63.75" x14ac:dyDescent="0.25">
      <c r="A149" s="81" t="s">
        <v>725</v>
      </c>
      <c r="B149" s="81" t="str">
        <f t="shared" si="19"/>
        <v>DETER - Departamento de Transportes e Terminais</v>
      </c>
      <c r="C149" s="70">
        <v>53023</v>
      </c>
      <c r="D149" s="70" t="s">
        <v>219</v>
      </c>
      <c r="E149" s="62" t="s">
        <v>312</v>
      </c>
      <c r="F149" s="144" t="str">
        <f t="shared" si="20"/>
        <v>53023 - Departamento de Transportes e Terminais</v>
      </c>
      <c r="G149" s="70">
        <v>115</v>
      </c>
      <c r="H149" s="144" t="str">
        <f t="shared" si="21"/>
        <v>115 - Gestão do Sistema de Transporte Intermunicipal de Pessoas</v>
      </c>
      <c r="I149" s="62" t="s">
        <v>220</v>
      </c>
      <c r="J149" s="62" t="s">
        <v>221</v>
      </c>
      <c r="K149" s="144" t="s">
        <v>741</v>
      </c>
      <c r="L149" s="70" t="s">
        <v>222</v>
      </c>
      <c r="M149" s="62" t="s">
        <v>742</v>
      </c>
      <c r="N149" s="70" t="s">
        <v>20</v>
      </c>
      <c r="O149" s="62">
        <v>2017</v>
      </c>
      <c r="P149" s="62">
        <v>62661</v>
      </c>
      <c r="Q149" s="62">
        <v>2019</v>
      </c>
      <c r="R149" s="62">
        <v>60000</v>
      </c>
      <c r="S149" s="144"/>
      <c r="T149" s="144"/>
      <c r="U149" s="70"/>
      <c r="V149" s="67" t="s">
        <v>219</v>
      </c>
      <c r="W149" s="68">
        <f t="shared" si="23"/>
        <v>1.0443499999999999</v>
      </c>
      <c r="X149" s="68">
        <f t="shared" si="22"/>
        <v>-4.2466606022885045E-2</v>
      </c>
      <c r="Y149" s="62" t="str">
        <f t="shared" si="24"/>
        <v>LITSOC - Licenças de transporte sem objetivo comercial (unidade)</v>
      </c>
    </row>
    <row r="150" spans="1:25" ht="51" x14ac:dyDescent="0.25">
      <c r="A150" s="81" t="s">
        <v>725</v>
      </c>
      <c r="B150" s="81" t="str">
        <f t="shared" si="19"/>
        <v>DETER - Departamento de Transportes e Terminais</v>
      </c>
      <c r="C150" s="70">
        <v>53023</v>
      </c>
      <c r="D150" s="70" t="s">
        <v>219</v>
      </c>
      <c r="E150" s="62" t="s">
        <v>312</v>
      </c>
      <c r="F150" s="144" t="str">
        <f t="shared" si="20"/>
        <v>53023 - Departamento de Transportes e Terminais</v>
      </c>
      <c r="G150" s="70">
        <v>115</v>
      </c>
      <c r="H150" s="144" t="str">
        <f t="shared" si="21"/>
        <v>115 - Gestão do Sistema de Transporte Intermunicipal de Pessoas</v>
      </c>
      <c r="I150" s="62" t="s">
        <v>220</v>
      </c>
      <c r="J150" s="62" t="s">
        <v>221</v>
      </c>
      <c r="K150" s="144" t="s">
        <v>744</v>
      </c>
      <c r="L150" s="70" t="s">
        <v>222</v>
      </c>
      <c r="M150" s="62" t="s">
        <v>743</v>
      </c>
      <c r="N150" s="70" t="s">
        <v>20</v>
      </c>
      <c r="O150" s="62">
        <v>2017</v>
      </c>
      <c r="P150" s="62">
        <v>1837</v>
      </c>
      <c r="Q150" s="62">
        <v>2019</v>
      </c>
      <c r="R150" s="62">
        <v>1800</v>
      </c>
      <c r="S150" s="144"/>
      <c r="T150" s="144"/>
      <c r="U150" s="70"/>
      <c r="V150" s="67" t="s">
        <v>219</v>
      </c>
      <c r="W150" s="68">
        <f t="shared" si="23"/>
        <v>1.0205555555555557</v>
      </c>
      <c r="X150" s="68">
        <f t="shared" si="22"/>
        <v>-2.0141535111594992E-2</v>
      </c>
      <c r="Y150" s="62" t="str">
        <f t="shared" si="24"/>
        <v>LIFRE - Licenças de fretamento emitidas (unidade)</v>
      </c>
    </row>
    <row r="151" spans="1:25" ht="51" x14ac:dyDescent="0.25">
      <c r="A151" s="81" t="s">
        <v>725</v>
      </c>
      <c r="B151" s="81" t="str">
        <f t="shared" si="19"/>
        <v>DETER - Departamento de Transportes e Terminais</v>
      </c>
      <c r="C151" s="70">
        <v>53023</v>
      </c>
      <c r="D151" s="70" t="s">
        <v>219</v>
      </c>
      <c r="E151" s="62" t="s">
        <v>312</v>
      </c>
      <c r="F151" s="144" t="str">
        <f t="shared" si="20"/>
        <v>53023 - Departamento de Transportes e Terminais</v>
      </c>
      <c r="G151" s="70">
        <v>115</v>
      </c>
      <c r="H151" s="144" t="str">
        <f t="shared" si="21"/>
        <v>115 - Gestão do Sistema de Transporte Intermunicipal de Pessoas</v>
      </c>
      <c r="I151" s="62" t="s">
        <v>220</v>
      </c>
      <c r="J151" s="62" t="s">
        <v>221</v>
      </c>
      <c r="K151" s="144" t="s">
        <v>745</v>
      </c>
      <c r="L151" s="70" t="s">
        <v>222</v>
      </c>
      <c r="M151" s="62" t="s">
        <v>746</v>
      </c>
      <c r="N151" s="70" t="s">
        <v>20</v>
      </c>
      <c r="O151" s="62">
        <v>2017</v>
      </c>
      <c r="P151" s="62">
        <v>9288</v>
      </c>
      <c r="Q151" s="62">
        <v>2019</v>
      </c>
      <c r="R151" s="62">
        <v>6000</v>
      </c>
      <c r="S151" s="144"/>
      <c r="T151" s="144"/>
      <c r="U151" s="70"/>
      <c r="V151" s="67" t="s">
        <v>219</v>
      </c>
      <c r="W151" s="68">
        <f t="shared" si="23"/>
        <v>1.548</v>
      </c>
      <c r="X151" s="68">
        <f t="shared" si="22"/>
        <v>-0.35400516795865633</v>
      </c>
      <c r="Y151" s="62" t="str">
        <f t="shared" si="24"/>
        <v>NUVER - Número de veículos de transporte coletivo registrado (unidade)</v>
      </c>
    </row>
    <row r="152" spans="1:25" ht="38.25" x14ac:dyDescent="0.25">
      <c r="A152" s="81" t="s">
        <v>725</v>
      </c>
      <c r="B152" s="81" t="str">
        <f t="shared" si="19"/>
        <v>DETER - Departamento de Transportes e Terminais</v>
      </c>
      <c r="C152" s="70">
        <v>53023</v>
      </c>
      <c r="D152" s="70" t="s">
        <v>219</v>
      </c>
      <c r="E152" s="62" t="s">
        <v>312</v>
      </c>
      <c r="F152" s="144" t="str">
        <f t="shared" si="20"/>
        <v>53023 - Departamento de Transportes e Terminais</v>
      </c>
      <c r="G152" s="70">
        <v>115</v>
      </c>
      <c r="H152" s="144" t="str">
        <f t="shared" si="21"/>
        <v>115 - Gestão do Sistema de Transporte Intermunicipal de Pessoas</v>
      </c>
      <c r="I152" s="62" t="s">
        <v>220</v>
      </c>
      <c r="J152" s="62" t="s">
        <v>221</v>
      </c>
      <c r="K152" s="144" t="s">
        <v>747</v>
      </c>
      <c r="L152" s="70" t="s">
        <v>222</v>
      </c>
      <c r="M152" s="62" t="s">
        <v>749</v>
      </c>
      <c r="N152" s="70" t="s">
        <v>20</v>
      </c>
      <c r="O152" s="62">
        <v>2017</v>
      </c>
      <c r="P152" s="62">
        <v>382</v>
      </c>
      <c r="Q152" s="62">
        <v>2019</v>
      </c>
      <c r="R152" s="62">
        <v>380</v>
      </c>
      <c r="S152" s="144"/>
      <c r="T152" s="144"/>
      <c r="U152" s="70"/>
      <c r="V152" s="67"/>
      <c r="W152" s="68"/>
      <c r="X152" s="68">
        <f t="shared" si="22"/>
        <v>-5.235602094240838E-3</v>
      </c>
      <c r="Y152" s="62" t="str">
        <f t="shared" si="24"/>
        <v>NULIUR - Número de Linhas Intermunicipais Urbanas em Operação (unidade)</v>
      </c>
    </row>
    <row r="153" spans="1:25" ht="38.25" x14ac:dyDescent="0.25">
      <c r="A153" s="81" t="s">
        <v>725</v>
      </c>
      <c r="B153" s="81" t="str">
        <f t="shared" si="19"/>
        <v>DETER - Departamento de Transportes e Terminais</v>
      </c>
      <c r="C153" s="70">
        <v>53023</v>
      </c>
      <c r="D153" s="70" t="s">
        <v>219</v>
      </c>
      <c r="E153" s="62" t="s">
        <v>312</v>
      </c>
      <c r="F153" s="144" t="str">
        <f t="shared" si="20"/>
        <v>53023 - Departamento de Transportes e Terminais</v>
      </c>
      <c r="G153" s="70">
        <v>115</v>
      </c>
      <c r="H153" s="144" t="str">
        <f t="shared" si="21"/>
        <v>115 - Gestão do Sistema de Transporte Intermunicipal de Pessoas</v>
      </c>
      <c r="I153" s="62" t="s">
        <v>220</v>
      </c>
      <c r="J153" s="62" t="s">
        <v>221</v>
      </c>
      <c r="K153" s="144" t="s">
        <v>748</v>
      </c>
      <c r="L153" s="70" t="s">
        <v>222</v>
      </c>
      <c r="M153" s="62" t="s">
        <v>750</v>
      </c>
      <c r="N153" s="70" t="s">
        <v>20</v>
      </c>
      <c r="O153" s="62">
        <v>2017</v>
      </c>
      <c r="P153" s="62">
        <v>707</v>
      </c>
      <c r="Q153" s="62">
        <v>2019</v>
      </c>
      <c r="R153" s="62">
        <v>700</v>
      </c>
      <c r="S153" s="144"/>
      <c r="T153" s="144"/>
      <c r="U153" s="70"/>
      <c r="V153" s="67" t="s">
        <v>219</v>
      </c>
      <c r="W153" s="68">
        <f>P153/R153</f>
        <v>1.01</v>
      </c>
      <c r="X153" s="68">
        <f>(R153-P153)/P153</f>
        <v>-9.9009900990099011E-3</v>
      </c>
      <c r="Y153" s="62" t="str">
        <f t="shared" si="24"/>
        <v>NULIRO - Número de Linhas Intermunicipais Rodoviárias em Operação (unidade)</v>
      </c>
    </row>
    <row r="154" spans="1:25" ht="89.25" x14ac:dyDescent="0.25">
      <c r="A154" s="81" t="s">
        <v>725</v>
      </c>
      <c r="B154" s="81" t="str">
        <f t="shared" si="19"/>
        <v>DETER - Departamento de Transportes e Terminais</v>
      </c>
      <c r="C154" s="70">
        <v>53023</v>
      </c>
      <c r="D154" s="70" t="s">
        <v>219</v>
      </c>
      <c r="E154" s="62" t="s">
        <v>312</v>
      </c>
      <c r="F154" s="144" t="str">
        <f t="shared" si="20"/>
        <v>53023 - Departamento de Transportes e Terminais</v>
      </c>
      <c r="G154" s="70">
        <v>115</v>
      </c>
      <c r="H154" s="144" t="str">
        <f t="shared" si="21"/>
        <v>115 - Gestão do Sistema de Transporte Intermunicipal de Pessoas</v>
      </c>
      <c r="I154" s="62" t="s">
        <v>220</v>
      </c>
      <c r="J154" s="62" t="s">
        <v>489</v>
      </c>
      <c r="K154" s="144" t="s">
        <v>607</v>
      </c>
      <c r="L154" s="70" t="s">
        <v>222</v>
      </c>
      <c r="M154" s="62" t="s">
        <v>751</v>
      </c>
      <c r="N154" s="70" t="s">
        <v>20</v>
      </c>
      <c r="O154" s="62">
        <v>2016</v>
      </c>
      <c r="P154" s="71">
        <v>750</v>
      </c>
      <c r="Q154" s="62">
        <v>2019</v>
      </c>
      <c r="R154" s="71">
        <v>800</v>
      </c>
      <c r="S154" s="144"/>
      <c r="T154" s="144"/>
      <c r="U154" s="70"/>
      <c r="V154" s="67" t="s">
        <v>219</v>
      </c>
      <c r="W154" s="68">
        <f>P154/R154</f>
        <v>0.9375</v>
      </c>
      <c r="X154" s="68">
        <f>(R154-P154)/P154</f>
        <v>6.6666666666666666E-2</v>
      </c>
      <c r="Y154" s="62" t="str">
        <f t="shared" si="24"/>
        <v>IAAF - Índice Anual de Abordagens de Fiscalização (unidade)</v>
      </c>
    </row>
    <row r="155" spans="1:25" ht="76.5" x14ac:dyDescent="0.25">
      <c r="A155" s="81" t="s">
        <v>163</v>
      </c>
      <c r="B155" s="81" t="str">
        <f t="shared" si="19"/>
        <v>SEA - Secretaria de Estado de Administração</v>
      </c>
      <c r="C155" s="63">
        <v>47001</v>
      </c>
      <c r="D155" s="63" t="s">
        <v>86</v>
      </c>
      <c r="E155" s="62" t="s">
        <v>366</v>
      </c>
      <c r="F155" s="144" t="str">
        <f t="shared" si="20"/>
        <v>47001 - Secretaria de Estado de Administração</v>
      </c>
      <c r="G155" s="63">
        <v>870</v>
      </c>
      <c r="H155" s="144" t="str">
        <f t="shared" si="21"/>
        <v>870 - Pensões Especiais</v>
      </c>
      <c r="I155" s="62" t="s">
        <v>165</v>
      </c>
      <c r="J155" s="73" t="s">
        <v>92</v>
      </c>
      <c r="K155" s="144" t="s">
        <v>91</v>
      </c>
      <c r="L155" s="66" t="s">
        <v>222</v>
      </c>
      <c r="M155" s="62"/>
      <c r="N155" s="70" t="s">
        <v>20</v>
      </c>
      <c r="O155" s="63">
        <v>2016</v>
      </c>
      <c r="P155" s="76">
        <v>3830</v>
      </c>
      <c r="Q155" s="63">
        <v>2019</v>
      </c>
      <c r="R155" s="76">
        <v>4000</v>
      </c>
      <c r="S155" s="144"/>
      <c r="T155" s="144"/>
      <c r="U155" s="66"/>
      <c r="V155" s="67" t="s">
        <v>89</v>
      </c>
      <c r="W155" s="68">
        <f t="shared" ref="W155:W186" si="25">IFERROR((P155/R155),0)</f>
        <v>0.95750000000000002</v>
      </c>
      <c r="X155" s="68">
        <f t="shared" ref="X155:X186" si="26">IFERROR((R155-P155)/P155,0)</f>
        <v>4.4386422976501305E-2</v>
      </c>
      <c r="Y155" s="62" t="str">
        <f t="shared" si="24"/>
        <v>Número de pessoas beneficiadas no ano (unidade)</v>
      </c>
    </row>
    <row r="156" spans="1:25" ht="51" x14ac:dyDescent="0.25">
      <c r="A156" s="81" t="s">
        <v>163</v>
      </c>
      <c r="B156" s="81" t="str">
        <f t="shared" si="19"/>
        <v>IPREV - Instituto de Previdência do Estado</v>
      </c>
      <c r="C156" s="63">
        <v>47022</v>
      </c>
      <c r="D156" s="63" t="s">
        <v>103</v>
      </c>
      <c r="E156" s="62" t="s">
        <v>308</v>
      </c>
      <c r="F156" s="144" t="str">
        <f t="shared" si="20"/>
        <v>47022 - Instituto de Previdência do Estado</v>
      </c>
      <c r="G156" s="63">
        <v>850</v>
      </c>
      <c r="H156" s="144" t="str">
        <f t="shared" si="21"/>
        <v>850 - Gestão de Pessoas</v>
      </c>
      <c r="I156" s="62" t="s">
        <v>163</v>
      </c>
      <c r="J156" s="73" t="s">
        <v>54</v>
      </c>
      <c r="K156" s="144" t="s">
        <v>480</v>
      </c>
      <c r="L156" s="66" t="s">
        <v>222</v>
      </c>
      <c r="M156" s="62"/>
      <c r="N156" s="70" t="s">
        <v>20</v>
      </c>
      <c r="O156" s="63">
        <v>2014</v>
      </c>
      <c r="P156" s="76">
        <v>15</v>
      </c>
      <c r="Q156" s="63">
        <v>2019</v>
      </c>
      <c r="R156" s="76">
        <v>30</v>
      </c>
      <c r="S156" s="144"/>
      <c r="T156" s="144"/>
      <c r="U156" s="66"/>
      <c r="V156" s="67" t="s">
        <v>103</v>
      </c>
      <c r="W156" s="68">
        <f t="shared" si="25"/>
        <v>0.5</v>
      </c>
      <c r="X156" s="68">
        <f t="shared" si="26"/>
        <v>1</v>
      </c>
      <c r="Y156" s="62" t="str">
        <f t="shared" si="24"/>
        <v>Número de bolsistas/estagiários contratados (unidade)</v>
      </c>
    </row>
    <row r="157" spans="1:25" ht="76.5" x14ac:dyDescent="0.25">
      <c r="A157" s="81" t="s">
        <v>163</v>
      </c>
      <c r="B157" s="81" t="str">
        <f t="shared" si="19"/>
        <v>IPREV - Instituto de Previdência do Estado</v>
      </c>
      <c r="C157" s="63">
        <v>47022</v>
      </c>
      <c r="D157" s="63" t="s">
        <v>103</v>
      </c>
      <c r="E157" s="62" t="s">
        <v>308</v>
      </c>
      <c r="F157" s="144" t="str">
        <f t="shared" si="20"/>
        <v>47022 - Instituto de Previdência do Estado</v>
      </c>
      <c r="G157" s="63">
        <v>860</v>
      </c>
      <c r="H157" s="144" t="str">
        <f t="shared" si="21"/>
        <v>860 - Gestão Previdenciária</v>
      </c>
      <c r="I157" s="62" t="s">
        <v>164</v>
      </c>
      <c r="J157" s="73" t="s">
        <v>55</v>
      </c>
      <c r="K157" s="144" t="s">
        <v>481</v>
      </c>
      <c r="L157" s="66" t="s">
        <v>222</v>
      </c>
      <c r="M157" s="62"/>
      <c r="N157" s="70" t="s">
        <v>20</v>
      </c>
      <c r="O157" s="63">
        <v>2014</v>
      </c>
      <c r="P157" s="76">
        <v>6</v>
      </c>
      <c r="Q157" s="63">
        <v>2019</v>
      </c>
      <c r="R157" s="76">
        <v>10</v>
      </c>
      <c r="S157" s="144"/>
      <c r="T157" s="144"/>
      <c r="U157" s="66"/>
      <c r="V157" s="67" t="s">
        <v>103</v>
      </c>
      <c r="W157" s="68">
        <f t="shared" si="25"/>
        <v>0.6</v>
      </c>
      <c r="X157" s="68">
        <f t="shared" si="26"/>
        <v>0.66666666666666663</v>
      </c>
      <c r="Y157" s="62" t="str">
        <f t="shared" si="24"/>
        <v>Quantidade de contratos de assessoria e consultoria previdenciária - serviço prestado (unidade)</v>
      </c>
    </row>
    <row r="158" spans="1:25" ht="51" x14ac:dyDescent="0.25">
      <c r="A158" s="81" t="s">
        <v>163</v>
      </c>
      <c r="B158" s="81" t="str">
        <f t="shared" si="19"/>
        <v>IPREV - Instituto de Previdência do Estado</v>
      </c>
      <c r="C158" s="63">
        <v>47022</v>
      </c>
      <c r="D158" s="63" t="s">
        <v>103</v>
      </c>
      <c r="E158" s="62" t="s">
        <v>308</v>
      </c>
      <c r="F158" s="144" t="str">
        <f t="shared" si="20"/>
        <v>47022 - Instituto de Previdência do Estado</v>
      </c>
      <c r="G158" s="63">
        <v>860</v>
      </c>
      <c r="H158" s="144" t="str">
        <f t="shared" si="21"/>
        <v>860 - Gestão Previdenciária</v>
      </c>
      <c r="I158" s="62" t="s">
        <v>164</v>
      </c>
      <c r="J158" s="73" t="s">
        <v>56</v>
      </c>
      <c r="K158" s="144" t="s">
        <v>644</v>
      </c>
      <c r="L158" s="66" t="s">
        <v>222</v>
      </c>
      <c r="M158" s="62"/>
      <c r="N158" s="70" t="s">
        <v>20</v>
      </c>
      <c r="O158" s="63">
        <v>2014</v>
      </c>
      <c r="P158" s="76">
        <v>46153</v>
      </c>
      <c r="Q158" s="63">
        <v>2019</v>
      </c>
      <c r="R158" s="76">
        <v>64152</v>
      </c>
      <c r="S158" s="144"/>
      <c r="T158" s="144"/>
      <c r="U158" s="66"/>
      <c r="V158" s="67" t="s">
        <v>103</v>
      </c>
      <c r="W158" s="68">
        <f t="shared" si="25"/>
        <v>0.71943197406160364</v>
      </c>
      <c r="X158" s="68">
        <f t="shared" si="26"/>
        <v>0.38998548306718955</v>
      </c>
      <c r="Y158" s="62" t="str">
        <f t="shared" si="24"/>
        <v>Número de aposentadorias concedidas - acumulado (unidade)</v>
      </c>
    </row>
    <row r="159" spans="1:25" ht="51" x14ac:dyDescent="0.25">
      <c r="A159" s="81" t="s">
        <v>163</v>
      </c>
      <c r="B159" s="81" t="str">
        <f t="shared" si="19"/>
        <v>IPREV - Instituto de Previdência do Estado</v>
      </c>
      <c r="C159" s="63">
        <v>47022</v>
      </c>
      <c r="D159" s="63" t="s">
        <v>103</v>
      </c>
      <c r="E159" s="62" t="s">
        <v>308</v>
      </c>
      <c r="F159" s="144" t="str">
        <f t="shared" si="20"/>
        <v>47022 - Instituto de Previdência do Estado</v>
      </c>
      <c r="G159" s="63">
        <v>860</v>
      </c>
      <c r="H159" s="144" t="str">
        <f t="shared" si="21"/>
        <v>860 - Gestão Previdenciária</v>
      </c>
      <c r="I159" s="62" t="s">
        <v>164</v>
      </c>
      <c r="J159" s="73" t="s">
        <v>56</v>
      </c>
      <c r="K159" s="144" t="s">
        <v>645</v>
      </c>
      <c r="L159" s="66" t="s">
        <v>222</v>
      </c>
      <c r="M159" s="62"/>
      <c r="N159" s="70" t="s">
        <v>20</v>
      </c>
      <c r="O159" s="63">
        <v>2014</v>
      </c>
      <c r="P159" s="76">
        <v>10270</v>
      </c>
      <c r="Q159" s="63">
        <v>2019</v>
      </c>
      <c r="R159" s="76">
        <v>13451</v>
      </c>
      <c r="S159" s="144"/>
      <c r="T159" s="144"/>
      <c r="U159" s="66"/>
      <c r="V159" s="67" t="s">
        <v>103</v>
      </c>
      <c r="W159" s="68">
        <f t="shared" si="25"/>
        <v>0.76351200654226448</v>
      </c>
      <c r="X159" s="68">
        <f t="shared" si="26"/>
        <v>0.30973709834469326</v>
      </c>
      <c r="Y159" s="62" t="str">
        <f t="shared" si="24"/>
        <v>Número de pensões por morte concedidas - acumulado (unidade)</v>
      </c>
    </row>
    <row r="160" spans="1:25" ht="25.5" x14ac:dyDescent="0.25">
      <c r="A160" s="81" t="s">
        <v>163</v>
      </c>
      <c r="B160" s="81" t="str">
        <f t="shared" si="19"/>
        <v>ENA - Fundação Escola de Governo</v>
      </c>
      <c r="C160" s="63">
        <v>52030</v>
      </c>
      <c r="D160" s="63" t="s">
        <v>57</v>
      </c>
      <c r="E160" s="62" t="s">
        <v>307</v>
      </c>
      <c r="F160" s="144" t="str">
        <f t="shared" si="20"/>
        <v>52030 - Fundação Escola de Governo</v>
      </c>
      <c r="G160" s="63">
        <v>825</v>
      </c>
      <c r="H160" s="144" t="str">
        <f t="shared" si="21"/>
        <v>825 - Formação de Gestores Públicos</v>
      </c>
      <c r="I160" s="62" t="s">
        <v>160</v>
      </c>
      <c r="J160" s="73" t="s">
        <v>59</v>
      </c>
      <c r="K160" s="144" t="s">
        <v>488</v>
      </c>
      <c r="L160" s="66" t="s">
        <v>222</v>
      </c>
      <c r="M160" s="62"/>
      <c r="N160" s="70" t="s">
        <v>20</v>
      </c>
      <c r="O160" s="63">
        <v>2016</v>
      </c>
      <c r="P160" s="65">
        <v>1600</v>
      </c>
      <c r="Q160" s="63">
        <v>2019</v>
      </c>
      <c r="R160" s="65">
        <v>3910</v>
      </c>
      <c r="S160" s="144"/>
      <c r="T160" s="144"/>
      <c r="U160" s="66"/>
      <c r="V160" s="67" t="s">
        <v>57</v>
      </c>
      <c r="W160" s="68">
        <f t="shared" si="25"/>
        <v>0.40920716112531969</v>
      </c>
      <c r="X160" s="68">
        <f t="shared" si="26"/>
        <v>1.4437500000000001</v>
      </c>
      <c r="Y160" s="62" t="str">
        <f t="shared" si="24"/>
        <v>Servidores capacitados por ano (unidade)</v>
      </c>
    </row>
    <row r="161" spans="1:25" ht="25.5" x14ac:dyDescent="0.25">
      <c r="A161" s="81" t="s">
        <v>163</v>
      </c>
      <c r="B161" s="81" t="str">
        <f t="shared" si="19"/>
        <v>ENA - Fundação Escola de Governo</v>
      </c>
      <c r="C161" s="63">
        <v>52030</v>
      </c>
      <c r="D161" s="63" t="s">
        <v>57</v>
      </c>
      <c r="E161" s="62" t="s">
        <v>307</v>
      </c>
      <c r="F161" s="144" t="str">
        <f t="shared" si="20"/>
        <v>52030 - Fundação Escola de Governo</v>
      </c>
      <c r="G161" s="63">
        <v>825</v>
      </c>
      <c r="H161" s="144" t="str">
        <f t="shared" si="21"/>
        <v>825 - Formação de Gestores Públicos</v>
      </c>
      <c r="I161" s="62" t="s">
        <v>160</v>
      </c>
      <c r="J161" s="73" t="s">
        <v>60</v>
      </c>
      <c r="K161" s="144" t="s">
        <v>99</v>
      </c>
      <c r="L161" s="66" t="s">
        <v>222</v>
      </c>
      <c r="M161" s="62"/>
      <c r="N161" s="70" t="s">
        <v>20</v>
      </c>
      <c r="O161" s="63">
        <v>2017</v>
      </c>
      <c r="P161" s="65">
        <v>2</v>
      </c>
      <c r="Q161" s="63">
        <v>2019</v>
      </c>
      <c r="R161" s="65">
        <v>8</v>
      </c>
      <c r="S161" s="144"/>
      <c r="T161" s="144"/>
      <c r="U161" s="66"/>
      <c r="V161" s="67" t="s">
        <v>57</v>
      </c>
      <c r="W161" s="68">
        <f t="shared" si="25"/>
        <v>0.25</v>
      </c>
      <c r="X161" s="68">
        <f t="shared" si="26"/>
        <v>3</v>
      </c>
      <c r="Y161" s="62" t="str">
        <f t="shared" si="24"/>
        <v>Pesquisas realizadas por ano (unidade)</v>
      </c>
    </row>
    <row r="162" spans="1:25" ht="76.5" x14ac:dyDescent="0.25">
      <c r="A162" s="81" t="s">
        <v>167</v>
      </c>
      <c r="B162" s="81" t="str">
        <f t="shared" si="19"/>
        <v>SEF - Secretaria de Estado da Fazenda</v>
      </c>
      <c r="C162" s="63">
        <v>52001</v>
      </c>
      <c r="D162" s="63" t="s">
        <v>4</v>
      </c>
      <c r="E162" s="62" t="s">
        <v>306</v>
      </c>
      <c r="F162" s="144" t="str">
        <f t="shared" si="20"/>
        <v>52001 - Secretaria de Estado da Fazenda</v>
      </c>
      <c r="G162" s="63">
        <v>830</v>
      </c>
      <c r="H162" s="144" t="str">
        <f t="shared" si="21"/>
        <v>830 - Gestão Fiscal e Financeira</v>
      </c>
      <c r="I162" s="62" t="s">
        <v>167</v>
      </c>
      <c r="J162" s="73" t="s">
        <v>5</v>
      </c>
      <c r="K162" s="144" t="s">
        <v>6</v>
      </c>
      <c r="L162" s="66" t="s">
        <v>222</v>
      </c>
      <c r="M162" s="62"/>
      <c r="N162" s="63" t="s">
        <v>34</v>
      </c>
      <c r="O162" s="63">
        <v>2015</v>
      </c>
      <c r="P162" s="78">
        <v>21400000000</v>
      </c>
      <c r="Q162" s="63">
        <v>2019</v>
      </c>
      <c r="R162" s="76">
        <v>27000000000</v>
      </c>
      <c r="S162" s="144"/>
      <c r="T162" s="144"/>
      <c r="U162" s="66"/>
      <c r="V162" s="67" t="s">
        <v>4</v>
      </c>
      <c r="W162" s="68">
        <f t="shared" si="25"/>
        <v>0.79259259259259263</v>
      </c>
      <c r="X162" s="68">
        <f t="shared" si="26"/>
        <v>0.26168224299065418</v>
      </c>
      <c r="Y162" s="62" t="str">
        <f t="shared" si="24"/>
        <v>Receita tributária total (R$)</v>
      </c>
    </row>
    <row r="163" spans="1:25" ht="76.5" x14ac:dyDescent="0.25">
      <c r="A163" s="81" t="s">
        <v>167</v>
      </c>
      <c r="B163" s="81" t="str">
        <f t="shared" si="19"/>
        <v>SEF - Secretaria de Estado da Fazenda</v>
      </c>
      <c r="C163" s="63">
        <v>52001</v>
      </c>
      <c r="D163" s="63" t="s">
        <v>4</v>
      </c>
      <c r="E163" s="62" t="s">
        <v>306</v>
      </c>
      <c r="F163" s="144" t="str">
        <f t="shared" si="20"/>
        <v>52001 - Secretaria de Estado da Fazenda</v>
      </c>
      <c r="G163" s="63">
        <v>830</v>
      </c>
      <c r="H163" s="144" t="str">
        <f t="shared" si="21"/>
        <v>830 - Gestão Fiscal e Financeira</v>
      </c>
      <c r="I163" s="62" t="s">
        <v>167</v>
      </c>
      <c r="J163" s="73" t="s">
        <v>5</v>
      </c>
      <c r="K163" s="144" t="s">
        <v>7</v>
      </c>
      <c r="L163" s="66" t="s">
        <v>222</v>
      </c>
      <c r="M163" s="62"/>
      <c r="N163" s="63" t="s">
        <v>34</v>
      </c>
      <c r="O163" s="63">
        <v>2015</v>
      </c>
      <c r="P163" s="76">
        <v>19000000</v>
      </c>
      <c r="Q163" s="63">
        <v>2019</v>
      </c>
      <c r="R163" s="76">
        <v>27000000</v>
      </c>
      <c r="S163" s="144"/>
      <c r="T163" s="144"/>
      <c r="U163" s="66"/>
      <c r="V163" s="67" t="s">
        <v>4</v>
      </c>
      <c r="W163" s="68">
        <f t="shared" si="25"/>
        <v>0.70370370370370372</v>
      </c>
      <c r="X163" s="68">
        <f t="shared" si="26"/>
        <v>0.42105263157894735</v>
      </c>
      <c r="Y163" s="62" t="str">
        <f t="shared" si="24"/>
        <v>Benefícios financeiros efetivos decorrentes de ações de auditoria (R$)</v>
      </c>
    </row>
    <row r="164" spans="1:25" ht="76.5" x14ac:dyDescent="0.25">
      <c r="A164" s="81" t="s">
        <v>167</v>
      </c>
      <c r="B164" s="81" t="str">
        <f t="shared" si="19"/>
        <v>SEF - Secretaria de Estado da Fazenda</v>
      </c>
      <c r="C164" s="63">
        <v>52001</v>
      </c>
      <c r="D164" s="63" t="s">
        <v>4</v>
      </c>
      <c r="E164" s="62" t="s">
        <v>306</v>
      </c>
      <c r="F164" s="144" t="str">
        <f t="shared" si="20"/>
        <v>52001 - Secretaria de Estado da Fazenda</v>
      </c>
      <c r="G164" s="63">
        <v>830</v>
      </c>
      <c r="H164" s="144" t="str">
        <f t="shared" si="21"/>
        <v>830 - Gestão Fiscal e Financeira</v>
      </c>
      <c r="I164" s="62" t="s">
        <v>167</v>
      </c>
      <c r="J164" s="73" t="s">
        <v>5</v>
      </c>
      <c r="K164" s="144" t="s">
        <v>122</v>
      </c>
      <c r="L164" s="66" t="s">
        <v>222</v>
      </c>
      <c r="M164" s="62"/>
      <c r="N164" s="70" t="s">
        <v>20</v>
      </c>
      <c r="O164" s="63">
        <v>2015</v>
      </c>
      <c r="P164" s="65">
        <v>1700000</v>
      </c>
      <c r="Q164" s="63">
        <v>2019</v>
      </c>
      <c r="R164" s="76">
        <v>2500000</v>
      </c>
      <c r="S164" s="144"/>
      <c r="T164" s="144"/>
      <c r="U164" s="66"/>
      <c r="V164" s="67" t="s">
        <v>4</v>
      </c>
      <c r="W164" s="68">
        <f t="shared" si="25"/>
        <v>0.68</v>
      </c>
      <c r="X164" s="68">
        <f t="shared" si="26"/>
        <v>0.47058823529411764</v>
      </c>
      <c r="Y164" s="62" t="str">
        <f t="shared" si="24"/>
        <v>Acesso anual ao Portal de Transparência SC por ano (unidade)</v>
      </c>
    </row>
    <row r="165" spans="1:25" ht="89.25" x14ac:dyDescent="0.25">
      <c r="A165" s="81" t="s">
        <v>729</v>
      </c>
      <c r="B165" s="81" t="str">
        <f t="shared" si="19"/>
        <v>SES - Secretaria de Estado da Saúde</v>
      </c>
      <c r="C165" s="63">
        <v>48091</v>
      </c>
      <c r="D165" s="63" t="s">
        <v>242</v>
      </c>
      <c r="E165" s="62" t="s">
        <v>310</v>
      </c>
      <c r="F165" s="144" t="str">
        <f t="shared" si="20"/>
        <v>48091 - Secretaria de Estado da Saúde</v>
      </c>
      <c r="G165" s="63">
        <v>410</v>
      </c>
      <c r="H165" s="144" t="str">
        <f t="shared" si="21"/>
        <v>410 - Vigilância em Saúde</v>
      </c>
      <c r="I165" s="62" t="s">
        <v>248</v>
      </c>
      <c r="J165" s="33" t="s">
        <v>611</v>
      </c>
      <c r="K165" s="147" t="s">
        <v>253</v>
      </c>
      <c r="L165" s="66" t="s">
        <v>222</v>
      </c>
      <c r="M165" s="62"/>
      <c r="N165" s="70" t="s">
        <v>25</v>
      </c>
      <c r="O165" s="63">
        <v>2015</v>
      </c>
      <c r="P165" s="79">
        <v>85.87</v>
      </c>
      <c r="Q165" s="63">
        <v>2019</v>
      </c>
      <c r="R165" s="76">
        <v>87</v>
      </c>
      <c r="S165" s="147"/>
      <c r="T165" s="147"/>
      <c r="U165" s="66"/>
      <c r="V165" s="67" t="s">
        <v>254</v>
      </c>
      <c r="W165" s="68">
        <f t="shared" si="25"/>
        <v>0.9870114942528736</v>
      </c>
      <c r="X165" s="68">
        <f t="shared" si="26"/>
        <v>1.315942704087569E-2</v>
      </c>
      <c r="Y165" s="62" t="str">
        <f t="shared" si="24"/>
        <v>Proporção de casos de doenças de notificação compulsória imediata (DNCI) encerrados em até 60 dias após notificação. (%)</v>
      </c>
    </row>
    <row r="166" spans="1:25" ht="89.25" x14ac:dyDescent="0.25">
      <c r="A166" s="81" t="s">
        <v>729</v>
      </c>
      <c r="B166" s="81" t="str">
        <f t="shared" si="19"/>
        <v>SES - Secretaria de Estado da Saúde</v>
      </c>
      <c r="C166" s="63">
        <v>48091</v>
      </c>
      <c r="D166" s="63" t="s">
        <v>242</v>
      </c>
      <c r="E166" s="62" t="s">
        <v>310</v>
      </c>
      <c r="F166" s="144" t="str">
        <f t="shared" si="20"/>
        <v>48091 - Secretaria de Estado da Saúde</v>
      </c>
      <c r="G166" s="63">
        <v>410</v>
      </c>
      <c r="H166" s="144" t="str">
        <f t="shared" si="21"/>
        <v>410 - Vigilância em Saúde</v>
      </c>
      <c r="I166" s="62" t="s">
        <v>248</v>
      </c>
      <c r="J166" s="33" t="s">
        <v>611</v>
      </c>
      <c r="K166" s="147" t="s">
        <v>249</v>
      </c>
      <c r="L166" s="66" t="s">
        <v>222</v>
      </c>
      <c r="M166" s="33" t="s">
        <v>250</v>
      </c>
      <c r="N166" s="70" t="s">
        <v>25</v>
      </c>
      <c r="O166" s="63">
        <v>2012</v>
      </c>
      <c r="P166" s="76">
        <v>75</v>
      </c>
      <c r="Q166" s="63">
        <v>2019</v>
      </c>
      <c r="R166" s="76">
        <v>100</v>
      </c>
      <c r="S166" s="147"/>
      <c r="T166" s="147"/>
      <c r="U166" s="66"/>
      <c r="V166" s="67" t="s">
        <v>251</v>
      </c>
      <c r="W166" s="68">
        <f t="shared" si="25"/>
        <v>0.75</v>
      </c>
      <c r="X166" s="68">
        <f t="shared" si="26"/>
        <v>0.33333333333333331</v>
      </c>
      <c r="Y166" s="62" t="str">
        <f t="shared" si="24"/>
        <v>Proporção de vacinas selecionadas do Calendário Nacional de Vacinação para crianças menores de dois anos de idade  (%)</v>
      </c>
    </row>
    <row r="167" spans="1:25" ht="63.75" x14ac:dyDescent="0.25">
      <c r="A167" s="81" t="s">
        <v>729</v>
      </c>
      <c r="B167" s="81" t="str">
        <f t="shared" si="19"/>
        <v>SES - Secretaria de Estado da Saúde</v>
      </c>
      <c r="C167" s="63">
        <v>48091</v>
      </c>
      <c r="D167" s="63" t="s">
        <v>242</v>
      </c>
      <c r="E167" s="62" t="s">
        <v>310</v>
      </c>
      <c r="F167" s="144" t="str">
        <f t="shared" si="20"/>
        <v>48091 - Secretaria de Estado da Saúde</v>
      </c>
      <c r="G167" s="63">
        <v>430</v>
      </c>
      <c r="H167" s="144" t="str">
        <f t="shared" si="21"/>
        <v>430 - Atenção de Média e Alta Complexidade Ambulatorial e Hospitalar</v>
      </c>
      <c r="I167" s="62" t="s">
        <v>599</v>
      </c>
      <c r="J167" s="33" t="s">
        <v>262</v>
      </c>
      <c r="K167" s="149" t="s">
        <v>266</v>
      </c>
      <c r="L167" s="66" t="s">
        <v>222</v>
      </c>
      <c r="M167" s="62"/>
      <c r="N167" s="70" t="s">
        <v>25</v>
      </c>
      <c r="O167" s="63">
        <v>2015</v>
      </c>
      <c r="P167" s="76">
        <v>60</v>
      </c>
      <c r="Q167" s="63">
        <v>2019</v>
      </c>
      <c r="R167" s="76">
        <v>100</v>
      </c>
      <c r="S167" s="149"/>
      <c r="T167" s="149"/>
      <c r="U167" s="66"/>
      <c r="V167" s="67" t="s">
        <v>267</v>
      </c>
      <c r="W167" s="68">
        <f t="shared" si="25"/>
        <v>0.6</v>
      </c>
      <c r="X167" s="68">
        <f t="shared" si="26"/>
        <v>0.66666666666666663</v>
      </c>
      <c r="Y167" s="62" t="str">
        <f t="shared" si="24"/>
        <v>Proporção de internações reguladas (%)</v>
      </c>
    </row>
    <row r="168" spans="1:25" ht="63.75" x14ac:dyDescent="0.25">
      <c r="A168" s="81" t="s">
        <v>729</v>
      </c>
      <c r="B168" s="81" t="str">
        <f t="shared" si="19"/>
        <v>SES - Secretaria de Estado da Saúde</v>
      </c>
      <c r="C168" s="63">
        <v>48091</v>
      </c>
      <c r="D168" s="63" t="s">
        <v>242</v>
      </c>
      <c r="E168" s="62" t="s">
        <v>310</v>
      </c>
      <c r="F168" s="144" t="str">
        <f t="shared" si="20"/>
        <v>48091 - Secretaria de Estado da Saúde</v>
      </c>
      <c r="G168" s="63">
        <v>430</v>
      </c>
      <c r="H168" s="144" t="str">
        <f t="shared" si="21"/>
        <v>430 - Atenção de Média e Alta Complexidade Ambulatorial e Hospitalar</v>
      </c>
      <c r="I168" s="62" t="s">
        <v>599</v>
      </c>
      <c r="J168" s="33" t="s">
        <v>262</v>
      </c>
      <c r="K168" s="147" t="s">
        <v>268</v>
      </c>
      <c r="L168" s="66" t="s">
        <v>222</v>
      </c>
      <c r="M168" s="62"/>
      <c r="N168" s="70" t="s">
        <v>25</v>
      </c>
      <c r="O168" s="63">
        <v>2015</v>
      </c>
      <c r="P168" s="76">
        <v>50</v>
      </c>
      <c r="Q168" s="63">
        <v>2019</v>
      </c>
      <c r="R168" s="76">
        <v>100</v>
      </c>
      <c r="S168" s="147"/>
      <c r="T168" s="147"/>
      <c r="U168" s="66"/>
      <c r="V168" s="67" t="s">
        <v>267</v>
      </c>
      <c r="W168" s="68">
        <f t="shared" si="25"/>
        <v>0.5</v>
      </c>
      <c r="X168" s="68">
        <f t="shared" si="26"/>
        <v>1</v>
      </c>
      <c r="Y168" s="62" t="str">
        <f t="shared" si="24"/>
        <v>Proporção de procedimentos ambulatoriais e hospitalares regulados (%)</v>
      </c>
    </row>
    <row r="169" spans="1:25" ht="89.25" x14ac:dyDescent="0.25">
      <c r="A169" s="81" t="s">
        <v>729</v>
      </c>
      <c r="B169" s="81" t="str">
        <f t="shared" si="19"/>
        <v>SES - Secretaria de Estado da Saúde</v>
      </c>
      <c r="C169" s="63">
        <v>48091</v>
      </c>
      <c r="D169" s="63" t="s">
        <v>242</v>
      </c>
      <c r="E169" s="62" t="s">
        <v>310</v>
      </c>
      <c r="F169" s="144" t="str">
        <f t="shared" si="20"/>
        <v>48091 - Secretaria de Estado da Saúde</v>
      </c>
      <c r="G169" s="63">
        <v>400</v>
      </c>
      <c r="H169" s="144" t="str">
        <f t="shared" si="21"/>
        <v>400 - Gestão do SUS</v>
      </c>
      <c r="I169" s="62" t="s">
        <v>244</v>
      </c>
      <c r="J169" s="33" t="s">
        <v>245</v>
      </c>
      <c r="K169" s="147" t="s">
        <v>246</v>
      </c>
      <c r="L169" s="66" t="s">
        <v>222</v>
      </c>
      <c r="M169" s="62"/>
      <c r="N169" s="70" t="s">
        <v>20</v>
      </c>
      <c r="O169" s="63">
        <v>2017</v>
      </c>
      <c r="P169" s="76">
        <v>5459</v>
      </c>
      <c r="Q169" s="63">
        <v>2019</v>
      </c>
      <c r="R169" s="76">
        <v>5500</v>
      </c>
      <c r="S169" s="147"/>
      <c r="T169" s="147"/>
      <c r="U169" s="66"/>
      <c r="V169" s="92" t="s">
        <v>252</v>
      </c>
      <c r="W169" s="68">
        <f t="shared" si="25"/>
        <v>0.99254545454545451</v>
      </c>
      <c r="X169" s="68">
        <f t="shared" si="26"/>
        <v>7.5105330646638583E-3</v>
      </c>
      <c r="Y169" s="62" t="str">
        <f t="shared" si="24"/>
        <v>Número de profissionais formados e/ou qualificados anualmente pela Secretaria de Estado da Saúde de Santa Catarina (unidade)</v>
      </c>
    </row>
    <row r="170" spans="1:25" ht="114.75" x14ac:dyDescent="0.25">
      <c r="A170" s="81" t="s">
        <v>729</v>
      </c>
      <c r="B170" s="81" t="str">
        <f t="shared" si="19"/>
        <v>SES - Secretaria de Estado da Saúde</v>
      </c>
      <c r="C170" s="63">
        <v>48091</v>
      </c>
      <c r="D170" s="63" t="s">
        <v>242</v>
      </c>
      <c r="E170" s="62" t="s">
        <v>310</v>
      </c>
      <c r="F170" s="144" t="str">
        <f t="shared" si="20"/>
        <v>48091 - Secretaria de Estado da Saúde</v>
      </c>
      <c r="G170" s="63">
        <v>420</v>
      </c>
      <c r="H170" s="144" t="str">
        <f t="shared" si="21"/>
        <v>420 - Atenção Básica</v>
      </c>
      <c r="I170" s="62" t="s">
        <v>257</v>
      </c>
      <c r="J170" s="33" t="s">
        <v>612</v>
      </c>
      <c r="K170" s="149" t="s">
        <v>259</v>
      </c>
      <c r="L170" s="66" t="s">
        <v>222</v>
      </c>
      <c r="M170" s="62"/>
      <c r="N170" s="70" t="s">
        <v>20</v>
      </c>
      <c r="O170" s="63">
        <v>2015</v>
      </c>
      <c r="P170" s="76">
        <v>232</v>
      </c>
      <c r="Q170" s="63">
        <v>2019</v>
      </c>
      <c r="R170" s="76">
        <v>285</v>
      </c>
      <c r="S170" s="149"/>
      <c r="T170" s="149"/>
      <c r="U170" s="66"/>
      <c r="V170" s="67" t="s">
        <v>261</v>
      </c>
      <c r="W170" s="68">
        <f t="shared" si="25"/>
        <v>0.81403508771929822</v>
      </c>
      <c r="X170" s="68">
        <f t="shared" si="26"/>
        <v>0.22844827586206898</v>
      </c>
      <c r="Y170" s="62" t="str">
        <f t="shared" si="24"/>
        <v>Número de Núcleos de Apoio à Saúde da Família (NASF) (unidade)</v>
      </c>
    </row>
    <row r="171" spans="1:25" ht="51" x14ac:dyDescent="0.25">
      <c r="A171" s="81" t="s">
        <v>720</v>
      </c>
      <c r="B171" s="81" t="str">
        <f t="shared" si="19"/>
        <v>SSP - Secretaria de Estado da Segurança Pública</v>
      </c>
      <c r="C171" s="63">
        <v>16000</v>
      </c>
      <c r="D171" s="63" t="s">
        <v>61</v>
      </c>
      <c r="E171" s="62" t="s">
        <v>304</v>
      </c>
      <c r="F171" s="144" t="str">
        <f t="shared" si="20"/>
        <v>16000 - Secretaria de Estado da Segurança Pública</v>
      </c>
      <c r="G171" s="63">
        <v>705</v>
      </c>
      <c r="H171" s="144" t="str">
        <f t="shared" si="21"/>
        <v>705 - Segurança Cidadã</v>
      </c>
      <c r="I171" s="62" t="s">
        <v>173</v>
      </c>
      <c r="J171" s="73" t="s">
        <v>623</v>
      </c>
      <c r="K171" s="150" t="s">
        <v>663</v>
      </c>
      <c r="L171" s="66" t="s">
        <v>222</v>
      </c>
      <c r="M171" s="62"/>
      <c r="N171" s="70" t="s">
        <v>25</v>
      </c>
      <c r="O171" s="63">
        <v>2017</v>
      </c>
      <c r="P171" s="65">
        <v>42</v>
      </c>
      <c r="Q171" s="63">
        <v>2019</v>
      </c>
      <c r="R171" s="65">
        <v>66</v>
      </c>
      <c r="S171" s="150"/>
      <c r="T171" s="150"/>
      <c r="U171" s="66"/>
      <c r="V171" s="67" t="s">
        <v>61</v>
      </c>
      <c r="W171" s="68">
        <f t="shared" si="25"/>
        <v>0.63636363636363635</v>
      </c>
      <c r="X171" s="68">
        <f t="shared" si="26"/>
        <v>0.5714285714285714</v>
      </c>
      <c r="Y171" s="62" t="str">
        <f t="shared" si="24"/>
        <v>Percentual de investigações em incêndio e explosões realizadas (%)</v>
      </c>
    </row>
    <row r="172" spans="1:25" ht="25.5" x14ac:dyDescent="0.25">
      <c r="A172" s="81" t="s">
        <v>720</v>
      </c>
      <c r="B172" s="81" t="str">
        <f t="shared" si="19"/>
        <v>SSP - Secretaria de Estado da Segurança Pública</v>
      </c>
      <c r="C172" s="63">
        <v>16000</v>
      </c>
      <c r="D172" s="63" t="s">
        <v>61</v>
      </c>
      <c r="E172" s="62" t="s">
        <v>304</v>
      </c>
      <c r="F172" s="144" t="str">
        <f t="shared" si="20"/>
        <v>16000 - Secretaria de Estado da Segurança Pública</v>
      </c>
      <c r="G172" s="63">
        <v>706</v>
      </c>
      <c r="H172" s="144" t="str">
        <f t="shared" si="21"/>
        <v>706 - De Olho no Crime</v>
      </c>
      <c r="I172" s="62" t="s">
        <v>172</v>
      </c>
      <c r="J172" s="73" t="s">
        <v>624</v>
      </c>
      <c r="K172" s="144" t="s">
        <v>187</v>
      </c>
      <c r="L172" s="66" t="s">
        <v>222</v>
      </c>
      <c r="M172" s="62"/>
      <c r="N172" s="63" t="s">
        <v>25</v>
      </c>
      <c r="O172" s="63">
        <v>2016</v>
      </c>
      <c r="P172" s="89">
        <v>60</v>
      </c>
      <c r="Q172" s="63">
        <v>2019</v>
      </c>
      <c r="R172" s="89">
        <v>62</v>
      </c>
      <c r="S172" s="144"/>
      <c r="T172" s="144"/>
      <c r="U172" s="66"/>
      <c r="V172" s="67" t="s">
        <v>61</v>
      </c>
      <c r="W172" s="68">
        <f t="shared" si="25"/>
        <v>0.967741935483871</v>
      </c>
      <c r="X172" s="68">
        <f t="shared" si="26"/>
        <v>3.3333333333333333E-2</v>
      </c>
      <c r="Y172" s="62" t="str">
        <f t="shared" si="24"/>
        <v>Percentual de autoria de homicídio apurado (%)</v>
      </c>
    </row>
    <row r="173" spans="1:25" ht="38.25" x14ac:dyDescent="0.25">
      <c r="A173" s="81" t="s">
        <v>720</v>
      </c>
      <c r="B173" s="81" t="str">
        <f t="shared" si="19"/>
        <v>SSP - Secretaria de Estado da Segurança Pública</v>
      </c>
      <c r="C173" s="63">
        <v>16000</v>
      </c>
      <c r="D173" s="63" t="s">
        <v>61</v>
      </c>
      <c r="E173" s="62" t="s">
        <v>304</v>
      </c>
      <c r="F173" s="144" t="str">
        <f t="shared" si="20"/>
        <v>16000 - Secretaria de Estado da Segurança Pública</v>
      </c>
      <c r="G173" s="63">
        <v>707</v>
      </c>
      <c r="H173" s="144" t="str">
        <f t="shared" si="21"/>
        <v>707 - Suporte Institucional Integrado</v>
      </c>
      <c r="I173" s="62" t="s">
        <v>174</v>
      </c>
      <c r="J173" s="73" t="s">
        <v>625</v>
      </c>
      <c r="K173" s="144" t="s">
        <v>186</v>
      </c>
      <c r="L173" s="66" t="s">
        <v>222</v>
      </c>
      <c r="M173" s="62"/>
      <c r="N173" s="63" t="s">
        <v>25</v>
      </c>
      <c r="O173" s="63">
        <v>2016</v>
      </c>
      <c r="P173" s="89">
        <v>1</v>
      </c>
      <c r="Q173" s="100">
        <v>2019</v>
      </c>
      <c r="R173" s="89">
        <v>10</v>
      </c>
      <c r="S173" s="144"/>
      <c r="T173" s="144"/>
      <c r="U173" s="66"/>
      <c r="V173" s="67" t="s">
        <v>61</v>
      </c>
      <c r="W173" s="68">
        <f t="shared" si="25"/>
        <v>0.1</v>
      </c>
      <c r="X173" s="68">
        <f t="shared" si="26"/>
        <v>9</v>
      </c>
      <c r="Y173" s="62" t="str">
        <f t="shared" si="24"/>
        <v>Percentual de investimento (despesa de capital) (%)</v>
      </c>
    </row>
    <row r="174" spans="1:25" s="98" customFormat="1" ht="38.25" x14ac:dyDescent="0.25">
      <c r="A174" s="81" t="s">
        <v>720</v>
      </c>
      <c r="B174" s="81" t="str">
        <f t="shared" si="19"/>
        <v>SSP - Secretaria de Estado da Segurança Pública</v>
      </c>
      <c r="C174" s="63">
        <v>16000</v>
      </c>
      <c r="D174" s="63" t="s">
        <v>61</v>
      </c>
      <c r="E174" s="62" t="s">
        <v>304</v>
      </c>
      <c r="F174" s="144" t="str">
        <f t="shared" si="20"/>
        <v>16000 - Secretaria de Estado da Segurança Pública</v>
      </c>
      <c r="G174" s="63">
        <v>708</v>
      </c>
      <c r="H174" s="144" t="str">
        <f t="shared" si="21"/>
        <v>708 - Valorização do Servidor</v>
      </c>
      <c r="I174" s="62" t="s">
        <v>175</v>
      </c>
      <c r="J174" s="73" t="s">
        <v>626</v>
      </c>
      <c r="K174" s="144" t="s">
        <v>183</v>
      </c>
      <c r="L174" s="66" t="s">
        <v>222</v>
      </c>
      <c r="M174" s="62" t="s">
        <v>78</v>
      </c>
      <c r="N174" s="70" t="s">
        <v>491</v>
      </c>
      <c r="O174" s="63">
        <v>2016</v>
      </c>
      <c r="P174" s="64">
        <v>35.53</v>
      </c>
      <c r="Q174" s="63">
        <v>2019</v>
      </c>
      <c r="R174" s="65">
        <v>41</v>
      </c>
      <c r="S174" s="144"/>
      <c r="T174" s="144"/>
      <c r="U174" s="66"/>
      <c r="V174" s="67" t="s">
        <v>61</v>
      </c>
      <c r="W174" s="68">
        <f t="shared" si="25"/>
        <v>0.86658536585365853</v>
      </c>
      <c r="X174" s="68">
        <f t="shared" si="26"/>
        <v>0.1539544047283985</v>
      </c>
      <c r="Y174" s="62" t="str">
        <f t="shared" si="24"/>
        <v>Número de bombeiros militares existentes/100 mil habitantes (taxa)</v>
      </c>
    </row>
    <row r="175" spans="1:25" s="98" customFormat="1" ht="38.25" x14ac:dyDescent="0.25">
      <c r="A175" s="81" t="s">
        <v>720</v>
      </c>
      <c r="B175" s="81" t="str">
        <f t="shared" si="19"/>
        <v>SSP - Secretaria de Estado da Segurança Pública</v>
      </c>
      <c r="C175" s="63">
        <v>16000</v>
      </c>
      <c r="D175" s="63" t="s">
        <v>61</v>
      </c>
      <c r="E175" s="62" t="s">
        <v>304</v>
      </c>
      <c r="F175" s="144" t="str">
        <f t="shared" si="20"/>
        <v>16000 - Secretaria de Estado da Segurança Pública</v>
      </c>
      <c r="G175" s="63">
        <v>708</v>
      </c>
      <c r="H175" s="144" t="str">
        <f t="shared" si="21"/>
        <v>708 - Valorização do Servidor</v>
      </c>
      <c r="I175" s="62" t="s">
        <v>175</v>
      </c>
      <c r="J175" s="73" t="s">
        <v>626</v>
      </c>
      <c r="K175" s="144" t="s">
        <v>184</v>
      </c>
      <c r="L175" s="66" t="s">
        <v>222</v>
      </c>
      <c r="M175" s="62" t="s">
        <v>77</v>
      </c>
      <c r="N175" s="70" t="s">
        <v>491</v>
      </c>
      <c r="O175" s="63">
        <v>2016</v>
      </c>
      <c r="P175" s="64">
        <v>48.01</v>
      </c>
      <c r="Q175" s="63">
        <v>2019</v>
      </c>
      <c r="R175" s="65">
        <v>55</v>
      </c>
      <c r="S175" s="144"/>
      <c r="T175" s="144"/>
      <c r="U175" s="66"/>
      <c r="V175" s="67" t="s">
        <v>61</v>
      </c>
      <c r="W175" s="68">
        <f t="shared" si="25"/>
        <v>0.87290909090909086</v>
      </c>
      <c r="X175" s="68">
        <f t="shared" si="26"/>
        <v>0.1455946677775464</v>
      </c>
      <c r="Y175" s="62" t="str">
        <f t="shared" ref="Y175:Y206" si="27">CONCATENATE(K175," ","(",N175,")")</f>
        <v>Número de policiais civis existentes/100 mil habitantes (taxa)</v>
      </c>
    </row>
    <row r="176" spans="1:25" s="98" customFormat="1" ht="38.25" x14ac:dyDescent="0.25">
      <c r="A176" s="81" t="s">
        <v>720</v>
      </c>
      <c r="B176" s="81" t="str">
        <f t="shared" si="19"/>
        <v>SSP - Secretaria de Estado da Segurança Pública</v>
      </c>
      <c r="C176" s="63">
        <v>16000</v>
      </c>
      <c r="D176" s="63" t="s">
        <v>61</v>
      </c>
      <c r="E176" s="62" t="s">
        <v>304</v>
      </c>
      <c r="F176" s="144" t="str">
        <f t="shared" si="20"/>
        <v>16000 - Secretaria de Estado da Segurança Pública</v>
      </c>
      <c r="G176" s="63">
        <v>708</v>
      </c>
      <c r="H176" s="144" t="str">
        <f t="shared" si="21"/>
        <v>708 - Valorização do Servidor</v>
      </c>
      <c r="I176" s="62" t="s">
        <v>175</v>
      </c>
      <c r="J176" s="73" t="s">
        <v>626</v>
      </c>
      <c r="K176" s="144" t="s">
        <v>185</v>
      </c>
      <c r="L176" s="66" t="s">
        <v>222</v>
      </c>
      <c r="M176" s="62" t="s">
        <v>76</v>
      </c>
      <c r="N176" s="70" t="s">
        <v>491</v>
      </c>
      <c r="O176" s="63">
        <v>2016</v>
      </c>
      <c r="P176" s="65">
        <v>150</v>
      </c>
      <c r="Q176" s="63">
        <v>2019</v>
      </c>
      <c r="R176" s="65">
        <v>172</v>
      </c>
      <c r="S176" s="144"/>
      <c r="T176" s="144"/>
      <c r="U176" s="66"/>
      <c r="V176" s="67" t="s">
        <v>61</v>
      </c>
      <c r="W176" s="68">
        <f t="shared" si="25"/>
        <v>0.87209302325581395</v>
      </c>
      <c r="X176" s="68">
        <f t="shared" si="26"/>
        <v>0.14666666666666667</v>
      </c>
      <c r="Y176" s="62" t="str">
        <f t="shared" si="27"/>
        <v>Número de policiais militares existentes/100 mil habitantes (taxa)</v>
      </c>
    </row>
    <row r="177" spans="1:25" s="98" customFormat="1" ht="38.25" x14ac:dyDescent="0.25">
      <c r="A177" s="81" t="s">
        <v>720</v>
      </c>
      <c r="B177" s="81" t="str">
        <f t="shared" si="19"/>
        <v>SSP - Secretaria de Estado da Segurança Pública</v>
      </c>
      <c r="C177" s="63">
        <v>16000</v>
      </c>
      <c r="D177" s="63" t="s">
        <v>61</v>
      </c>
      <c r="E177" s="62" t="s">
        <v>304</v>
      </c>
      <c r="F177" s="144" t="str">
        <f t="shared" si="20"/>
        <v>16000 - Secretaria de Estado da Segurança Pública</v>
      </c>
      <c r="G177" s="63">
        <v>708</v>
      </c>
      <c r="H177" s="144" t="str">
        <f t="shared" si="21"/>
        <v>708 - Valorização do Servidor</v>
      </c>
      <c r="I177" s="62" t="s">
        <v>175</v>
      </c>
      <c r="J177" s="73" t="s">
        <v>626</v>
      </c>
      <c r="K177" s="144" t="s">
        <v>182</v>
      </c>
      <c r="L177" s="66" t="s">
        <v>222</v>
      </c>
      <c r="M177" s="62" t="s">
        <v>79</v>
      </c>
      <c r="N177" s="70" t="s">
        <v>491</v>
      </c>
      <c r="O177" s="63">
        <v>2016</v>
      </c>
      <c r="P177" s="64">
        <v>8.26</v>
      </c>
      <c r="Q177" s="63">
        <v>2019</v>
      </c>
      <c r="R177" s="65">
        <v>9</v>
      </c>
      <c r="S177" s="144"/>
      <c r="T177" s="144"/>
      <c r="U177" s="66"/>
      <c r="V177" s="67" t="s">
        <v>61</v>
      </c>
      <c r="W177" s="68">
        <f t="shared" si="25"/>
        <v>0.9177777777777778</v>
      </c>
      <c r="X177" s="68">
        <f t="shared" si="26"/>
        <v>8.9588377723970977E-2</v>
      </c>
      <c r="Y177" s="62" t="str">
        <f t="shared" si="27"/>
        <v>Número de servidores do IGP existentes/100 mil habitantes (taxa)</v>
      </c>
    </row>
    <row r="178" spans="1:25" s="98" customFormat="1" ht="51" x14ac:dyDescent="0.25">
      <c r="A178" s="81" t="s">
        <v>720</v>
      </c>
      <c r="B178" s="81" t="str">
        <f t="shared" si="19"/>
        <v>SSP - Secretaria de Estado da Segurança Pública</v>
      </c>
      <c r="C178" s="63">
        <v>16000</v>
      </c>
      <c r="D178" s="63" t="s">
        <v>61</v>
      </c>
      <c r="E178" s="62" t="s">
        <v>304</v>
      </c>
      <c r="F178" s="144" t="str">
        <f t="shared" si="20"/>
        <v>16000 - Secretaria de Estado da Segurança Pública</v>
      </c>
      <c r="G178" s="63">
        <v>705</v>
      </c>
      <c r="H178" s="144" t="str">
        <f t="shared" si="21"/>
        <v>705 - Segurança Cidadã</v>
      </c>
      <c r="I178" s="62" t="s">
        <v>173</v>
      </c>
      <c r="J178" s="110" t="s">
        <v>623</v>
      </c>
      <c r="K178" s="144" t="s">
        <v>592</v>
      </c>
      <c r="L178" s="66" t="s">
        <v>222</v>
      </c>
      <c r="M178" s="62"/>
      <c r="N178" s="70" t="s">
        <v>20</v>
      </c>
      <c r="O178" s="63">
        <v>2016</v>
      </c>
      <c r="P178" s="65">
        <v>121800</v>
      </c>
      <c r="Q178" s="63">
        <v>2019</v>
      </c>
      <c r="R178" s="65">
        <v>98000</v>
      </c>
      <c r="S178" s="144"/>
      <c r="T178" s="144"/>
      <c r="U178" s="66"/>
      <c r="V178" s="67" t="s">
        <v>61</v>
      </c>
      <c r="W178" s="68">
        <f t="shared" si="25"/>
        <v>1.2428571428571429</v>
      </c>
      <c r="X178" s="68">
        <f t="shared" si="26"/>
        <v>-0.19540229885057472</v>
      </c>
      <c r="Y178" s="62" t="str">
        <f t="shared" si="27"/>
        <v>Número de pessoas participantes voluntários nas ações de Segurança Pública (unidade)</v>
      </c>
    </row>
    <row r="179" spans="1:25" s="98" customFormat="1" ht="51" x14ac:dyDescent="0.25">
      <c r="A179" s="81" t="s">
        <v>720</v>
      </c>
      <c r="B179" s="81" t="str">
        <f t="shared" si="19"/>
        <v>SSP - Secretaria de Estado da Segurança Pública</v>
      </c>
      <c r="C179" s="63">
        <v>16000</v>
      </c>
      <c r="D179" s="63" t="s">
        <v>61</v>
      </c>
      <c r="E179" s="62" t="s">
        <v>304</v>
      </c>
      <c r="F179" s="144" t="str">
        <f t="shared" si="20"/>
        <v>16000 - Secretaria de Estado da Segurança Pública</v>
      </c>
      <c r="G179" s="63">
        <v>705</v>
      </c>
      <c r="H179" s="144" t="str">
        <f t="shared" si="21"/>
        <v>705 - Segurança Cidadã</v>
      </c>
      <c r="I179" s="62" t="s">
        <v>173</v>
      </c>
      <c r="J179" s="110" t="s">
        <v>623</v>
      </c>
      <c r="K179" s="144" t="s">
        <v>71</v>
      </c>
      <c r="L179" s="66" t="s">
        <v>222</v>
      </c>
      <c r="M179" s="62"/>
      <c r="N179" s="70" t="s">
        <v>20</v>
      </c>
      <c r="O179" s="63">
        <v>2016</v>
      </c>
      <c r="P179" s="65">
        <v>7</v>
      </c>
      <c r="Q179" s="63">
        <v>2019</v>
      </c>
      <c r="R179" s="65">
        <v>12</v>
      </c>
      <c r="S179" s="144"/>
      <c r="T179" s="144"/>
      <c r="U179" s="66"/>
      <c r="V179" s="67" t="s">
        <v>61</v>
      </c>
      <c r="W179" s="68">
        <f t="shared" si="25"/>
        <v>0.58333333333333337</v>
      </c>
      <c r="X179" s="68">
        <f t="shared" si="26"/>
        <v>0.7142857142857143</v>
      </c>
      <c r="Y179" s="62" t="str">
        <f t="shared" si="27"/>
        <v>Número de programas, projetos e ações criadas (unidade)</v>
      </c>
    </row>
    <row r="180" spans="1:25" s="98" customFormat="1" ht="51" x14ac:dyDescent="0.25">
      <c r="A180" s="81" t="s">
        <v>720</v>
      </c>
      <c r="B180" s="81" t="str">
        <f t="shared" si="19"/>
        <v>SSP - Secretaria de Estado da Segurança Pública</v>
      </c>
      <c r="C180" s="63">
        <v>16000</v>
      </c>
      <c r="D180" s="63" t="s">
        <v>61</v>
      </c>
      <c r="E180" s="62" t="s">
        <v>304</v>
      </c>
      <c r="F180" s="144" t="str">
        <f t="shared" si="20"/>
        <v>16000 - Secretaria de Estado da Segurança Pública</v>
      </c>
      <c r="G180" s="63">
        <v>705</v>
      </c>
      <c r="H180" s="144" t="str">
        <f t="shared" si="21"/>
        <v>705 - Segurança Cidadã</v>
      </c>
      <c r="I180" s="62" t="s">
        <v>173</v>
      </c>
      <c r="J180" s="110" t="s">
        <v>623</v>
      </c>
      <c r="K180" s="144" t="s">
        <v>658</v>
      </c>
      <c r="L180" s="66" t="s">
        <v>222</v>
      </c>
      <c r="M180" s="62"/>
      <c r="N180" s="70" t="s">
        <v>20</v>
      </c>
      <c r="O180" s="63">
        <v>2016</v>
      </c>
      <c r="P180" s="65">
        <v>36</v>
      </c>
      <c r="Q180" s="63">
        <v>2019</v>
      </c>
      <c r="R180" s="65">
        <v>41</v>
      </c>
      <c r="S180" s="144"/>
      <c r="T180" s="144"/>
      <c r="U180" s="66"/>
      <c r="V180" s="67" t="s">
        <v>61</v>
      </c>
      <c r="W180" s="68">
        <f t="shared" si="25"/>
        <v>0.87804878048780488</v>
      </c>
      <c r="X180" s="68">
        <f t="shared" si="26"/>
        <v>0.1388888888888889</v>
      </c>
      <c r="Y180" s="62" t="str">
        <f t="shared" si="27"/>
        <v>Número de bombeiros por 100 mil habitantes (unidade)</v>
      </c>
    </row>
    <row r="181" spans="1:25" ht="51" x14ac:dyDescent="0.25">
      <c r="A181" s="81" t="s">
        <v>720</v>
      </c>
      <c r="B181" s="81" t="str">
        <f t="shared" si="19"/>
        <v>SSP - Secretaria de Estado da Segurança Pública</v>
      </c>
      <c r="C181" s="63">
        <v>16000</v>
      </c>
      <c r="D181" s="63" t="s">
        <v>61</v>
      </c>
      <c r="E181" s="62" t="s">
        <v>304</v>
      </c>
      <c r="F181" s="144" t="str">
        <f t="shared" si="20"/>
        <v>16000 - Secretaria de Estado da Segurança Pública</v>
      </c>
      <c r="G181" s="63">
        <v>705</v>
      </c>
      <c r="H181" s="144" t="str">
        <f t="shared" si="21"/>
        <v>705 - Segurança Cidadã</v>
      </c>
      <c r="I181" s="62" t="s">
        <v>173</v>
      </c>
      <c r="J181" s="110" t="s">
        <v>623</v>
      </c>
      <c r="K181" s="144" t="s">
        <v>73</v>
      </c>
      <c r="L181" s="66" t="s">
        <v>222</v>
      </c>
      <c r="M181" s="62"/>
      <c r="N181" s="70" t="s">
        <v>20</v>
      </c>
      <c r="O181" s="63">
        <v>2016</v>
      </c>
      <c r="P181" s="65">
        <v>42888</v>
      </c>
      <c r="Q181" s="63">
        <v>2019</v>
      </c>
      <c r="R181" s="65">
        <v>43000</v>
      </c>
      <c r="S181" s="144"/>
      <c r="T181" s="144"/>
      <c r="U181" s="66"/>
      <c r="V181" s="67" t="s">
        <v>61</v>
      </c>
      <c r="W181" s="68">
        <f t="shared" si="25"/>
        <v>0.99739534883720926</v>
      </c>
      <c r="X181" s="68">
        <f t="shared" si="26"/>
        <v>2.6114530871106136E-3</v>
      </c>
      <c r="Y181" s="62" t="str">
        <f t="shared" si="27"/>
        <v>Número de projetos de sistema contra incêndio de edificação analisados (unidade)</v>
      </c>
    </row>
    <row r="182" spans="1:25" ht="51" x14ac:dyDescent="0.25">
      <c r="A182" s="81" t="s">
        <v>720</v>
      </c>
      <c r="B182" s="81" t="str">
        <f t="shared" si="19"/>
        <v>SSP - Secretaria de Estado da Segurança Pública</v>
      </c>
      <c r="C182" s="63">
        <v>16000</v>
      </c>
      <c r="D182" s="63" t="s">
        <v>61</v>
      </c>
      <c r="E182" s="62" t="s">
        <v>304</v>
      </c>
      <c r="F182" s="144" t="str">
        <f t="shared" si="20"/>
        <v>16000 - Secretaria de Estado da Segurança Pública</v>
      </c>
      <c r="G182" s="63">
        <v>705</v>
      </c>
      <c r="H182" s="144" t="str">
        <f t="shared" si="21"/>
        <v>705 - Segurança Cidadã</v>
      </c>
      <c r="I182" s="62" t="s">
        <v>173</v>
      </c>
      <c r="J182" s="110" t="s">
        <v>623</v>
      </c>
      <c r="K182" s="144" t="s">
        <v>659</v>
      </c>
      <c r="L182" s="66" t="s">
        <v>222</v>
      </c>
      <c r="M182" s="62"/>
      <c r="N182" s="70" t="s">
        <v>20</v>
      </c>
      <c r="O182" s="63">
        <v>2017</v>
      </c>
      <c r="P182" s="65">
        <v>436317</v>
      </c>
      <c r="Q182" s="63">
        <v>2019</v>
      </c>
      <c r="R182" s="65">
        <v>480000</v>
      </c>
      <c r="S182" s="144"/>
      <c r="T182" s="144"/>
      <c r="U182" s="66"/>
      <c r="V182" s="67" t="s">
        <v>61</v>
      </c>
      <c r="W182" s="68">
        <f t="shared" si="25"/>
        <v>0.90899375000000004</v>
      </c>
      <c r="X182" s="68">
        <f t="shared" si="26"/>
        <v>0.10011757506583516</v>
      </c>
      <c r="Y182" s="62" t="str">
        <f t="shared" si="27"/>
        <v>Número de vistorias realizadas e alvarás concedidos (unidade)</v>
      </c>
    </row>
    <row r="183" spans="1:25" ht="51" x14ac:dyDescent="0.25">
      <c r="A183" s="81" t="s">
        <v>720</v>
      </c>
      <c r="B183" s="81" t="str">
        <f t="shared" si="19"/>
        <v>SSP - Secretaria de Estado da Segurança Pública</v>
      </c>
      <c r="C183" s="63">
        <v>16000</v>
      </c>
      <c r="D183" s="63" t="s">
        <v>61</v>
      </c>
      <c r="E183" s="62" t="s">
        <v>304</v>
      </c>
      <c r="F183" s="144" t="str">
        <f t="shared" si="20"/>
        <v>16000 - Secretaria de Estado da Segurança Pública</v>
      </c>
      <c r="G183" s="63">
        <v>705</v>
      </c>
      <c r="H183" s="144" t="str">
        <f t="shared" si="21"/>
        <v>705 - Segurança Cidadã</v>
      </c>
      <c r="I183" s="62" t="s">
        <v>173</v>
      </c>
      <c r="J183" s="73" t="s">
        <v>623</v>
      </c>
      <c r="K183" s="150" t="s">
        <v>660</v>
      </c>
      <c r="L183" s="66" t="s">
        <v>222</v>
      </c>
      <c r="M183" s="62"/>
      <c r="N183" s="70" t="s">
        <v>20</v>
      </c>
      <c r="O183" s="63">
        <v>2017</v>
      </c>
      <c r="P183" s="65">
        <v>10088</v>
      </c>
      <c r="Q183" s="63">
        <v>2019</v>
      </c>
      <c r="R183" s="65">
        <v>11000</v>
      </c>
      <c r="S183" s="150"/>
      <c r="T183" s="150"/>
      <c r="U183" s="66"/>
      <c r="V183" s="67" t="s">
        <v>61</v>
      </c>
      <c r="W183" s="68">
        <f t="shared" si="25"/>
        <v>0.91709090909090907</v>
      </c>
      <c r="X183" s="68">
        <f t="shared" si="26"/>
        <v>9.0404440919904835E-2</v>
      </c>
      <c r="Y183" s="62" t="str">
        <f t="shared" si="27"/>
        <v>Número de pessoas capacitadas nos programas e projetos sociais (unidade)</v>
      </c>
    </row>
    <row r="184" spans="1:25" ht="51" x14ac:dyDescent="0.25">
      <c r="A184" s="81" t="s">
        <v>720</v>
      </c>
      <c r="B184" s="81" t="str">
        <f t="shared" si="19"/>
        <v>SSP - Secretaria de Estado da Segurança Pública</v>
      </c>
      <c r="C184" s="63">
        <v>16000</v>
      </c>
      <c r="D184" s="63" t="s">
        <v>61</v>
      </c>
      <c r="E184" s="62" t="s">
        <v>304</v>
      </c>
      <c r="F184" s="144" t="str">
        <f t="shared" si="20"/>
        <v>16000 - Secretaria de Estado da Segurança Pública</v>
      </c>
      <c r="G184" s="63">
        <v>705</v>
      </c>
      <c r="H184" s="144" t="str">
        <f t="shared" si="21"/>
        <v>705 - Segurança Cidadã</v>
      </c>
      <c r="I184" s="62" t="s">
        <v>173</v>
      </c>
      <c r="J184" s="73" t="s">
        <v>623</v>
      </c>
      <c r="K184" s="150" t="s">
        <v>661</v>
      </c>
      <c r="L184" s="66" t="s">
        <v>222</v>
      </c>
      <c r="M184" s="62"/>
      <c r="N184" s="70" t="s">
        <v>20</v>
      </c>
      <c r="O184" s="63">
        <v>2017</v>
      </c>
      <c r="P184" s="65">
        <v>142274</v>
      </c>
      <c r="Q184" s="63">
        <v>2019</v>
      </c>
      <c r="R184" s="65">
        <v>144000</v>
      </c>
      <c r="S184" s="150"/>
      <c r="T184" s="150"/>
      <c r="U184" s="66"/>
      <c r="V184" s="67" t="s">
        <v>61</v>
      </c>
      <c r="W184" s="68">
        <f t="shared" si="25"/>
        <v>0.98801388888888886</v>
      </c>
      <c r="X184" s="68">
        <f t="shared" si="26"/>
        <v>1.2131520868183927E-2</v>
      </c>
      <c r="Y184" s="62" t="str">
        <f t="shared" si="27"/>
        <v>Número de pessoas socorridas (unidade)</v>
      </c>
    </row>
    <row r="185" spans="1:25" ht="51" x14ac:dyDescent="0.25">
      <c r="A185" s="81" t="s">
        <v>720</v>
      </c>
      <c r="B185" s="81" t="str">
        <f t="shared" si="19"/>
        <v>SSP - Secretaria de Estado da Segurança Pública</v>
      </c>
      <c r="C185" s="63">
        <v>16000</v>
      </c>
      <c r="D185" s="63" t="s">
        <v>61</v>
      </c>
      <c r="E185" s="62" t="s">
        <v>304</v>
      </c>
      <c r="F185" s="144" t="str">
        <f t="shared" si="20"/>
        <v>16000 - Secretaria de Estado da Segurança Pública</v>
      </c>
      <c r="G185" s="63">
        <v>705</v>
      </c>
      <c r="H185" s="144" t="str">
        <f t="shared" si="21"/>
        <v>705 - Segurança Cidadã</v>
      </c>
      <c r="I185" s="62" t="s">
        <v>173</v>
      </c>
      <c r="J185" s="73" t="s">
        <v>623</v>
      </c>
      <c r="K185" s="150" t="s">
        <v>662</v>
      </c>
      <c r="L185" s="66" t="s">
        <v>222</v>
      </c>
      <c r="M185" s="62"/>
      <c r="N185" s="70" t="s">
        <v>20</v>
      </c>
      <c r="O185" s="63">
        <v>2017</v>
      </c>
      <c r="P185" s="65">
        <v>151471</v>
      </c>
      <c r="Q185" s="63">
        <v>2019</v>
      </c>
      <c r="R185" s="65">
        <v>153000</v>
      </c>
      <c r="S185" s="150"/>
      <c r="T185" s="150"/>
      <c r="U185" s="66"/>
      <c r="V185" s="67" t="s">
        <v>61</v>
      </c>
      <c r="W185" s="68">
        <f t="shared" si="25"/>
        <v>0.99000653594771237</v>
      </c>
      <c r="X185" s="68">
        <f t="shared" si="26"/>
        <v>1.009434149111051E-2</v>
      </c>
      <c r="Y185" s="62" t="str">
        <f t="shared" si="27"/>
        <v>Número de salvamentos e resgates realizados (unidade)</v>
      </c>
    </row>
    <row r="186" spans="1:25" ht="25.5" x14ac:dyDescent="0.25">
      <c r="A186" s="81" t="s">
        <v>720</v>
      </c>
      <c r="B186" s="81" t="str">
        <f t="shared" si="19"/>
        <v>SSP - Secretaria de Estado da Segurança Pública</v>
      </c>
      <c r="C186" s="63">
        <v>16000</v>
      </c>
      <c r="D186" s="63" t="s">
        <v>61</v>
      </c>
      <c r="E186" s="62" t="s">
        <v>304</v>
      </c>
      <c r="F186" s="144" t="str">
        <f t="shared" si="20"/>
        <v>16000 - Secretaria de Estado da Segurança Pública</v>
      </c>
      <c r="G186" s="63">
        <v>706</v>
      </c>
      <c r="H186" s="144" t="str">
        <f t="shared" si="21"/>
        <v>706 - De Olho no Crime</v>
      </c>
      <c r="I186" s="62" t="s">
        <v>172</v>
      </c>
      <c r="J186" s="73" t="s">
        <v>624</v>
      </c>
      <c r="K186" s="144" t="s">
        <v>66</v>
      </c>
      <c r="L186" s="66" t="s">
        <v>222</v>
      </c>
      <c r="M186" s="62"/>
      <c r="N186" s="70" t="s">
        <v>20</v>
      </c>
      <c r="O186" s="63">
        <v>2016</v>
      </c>
      <c r="P186" s="65">
        <v>4107</v>
      </c>
      <c r="Q186" s="63">
        <v>2019</v>
      </c>
      <c r="R186" s="65">
        <v>5500</v>
      </c>
      <c r="S186" s="144"/>
      <c r="T186" s="144"/>
      <c r="U186" s="66"/>
      <c r="V186" s="67" t="s">
        <v>61</v>
      </c>
      <c r="W186" s="68">
        <f t="shared" si="25"/>
        <v>0.74672727272727268</v>
      </c>
      <c r="X186" s="68">
        <f t="shared" si="26"/>
        <v>0.33917701485269053</v>
      </c>
      <c r="Y186" s="62" t="str">
        <f t="shared" si="27"/>
        <v>Número de armas apreendidas (unidade)</v>
      </c>
    </row>
    <row r="187" spans="1:25" ht="38.25" x14ac:dyDescent="0.25">
      <c r="A187" s="81" t="s">
        <v>720</v>
      </c>
      <c r="B187" s="81" t="str">
        <f t="shared" si="19"/>
        <v>SSP - Secretaria de Estado da Segurança Pública</v>
      </c>
      <c r="C187" s="63">
        <v>16000</v>
      </c>
      <c r="D187" s="63" t="s">
        <v>61</v>
      </c>
      <c r="E187" s="62" t="s">
        <v>304</v>
      </c>
      <c r="F187" s="144" t="str">
        <f t="shared" si="20"/>
        <v>16000 - Secretaria de Estado da Segurança Pública</v>
      </c>
      <c r="G187" s="63">
        <v>708</v>
      </c>
      <c r="H187" s="144" t="str">
        <f t="shared" si="21"/>
        <v>708 - Valorização do Servidor</v>
      </c>
      <c r="I187" s="62" t="s">
        <v>175</v>
      </c>
      <c r="J187" s="73" t="s">
        <v>626</v>
      </c>
      <c r="K187" s="144" t="s">
        <v>74</v>
      </c>
      <c r="L187" s="66" t="s">
        <v>222</v>
      </c>
      <c r="M187" s="62" t="s">
        <v>75</v>
      </c>
      <c r="N187" s="70" t="s">
        <v>20</v>
      </c>
      <c r="O187" s="63">
        <v>2016</v>
      </c>
      <c r="P187" s="65">
        <v>5810</v>
      </c>
      <c r="Q187" s="63">
        <v>2019</v>
      </c>
      <c r="R187" s="65">
        <v>6448</v>
      </c>
      <c r="S187" s="144"/>
      <c r="T187" s="144"/>
      <c r="U187" s="66"/>
      <c r="V187" s="67" t="s">
        <v>61</v>
      </c>
      <c r="W187" s="68">
        <f t="shared" ref="W187:W203" si="28">IFERROR((P187/R187),0)</f>
        <v>0.90105459057071957</v>
      </c>
      <c r="X187" s="68">
        <f t="shared" ref="X187:X203" si="29">IFERROR((R187-P187)/P187,0)</f>
        <v>0.10981067125645438</v>
      </c>
      <c r="Y187" s="62" t="str">
        <f t="shared" si="27"/>
        <v>Número de policiais submetidos a cursos (unidade)</v>
      </c>
    </row>
    <row r="188" spans="1:25" ht="51" x14ac:dyDescent="0.25">
      <c r="A188" s="81" t="s">
        <v>721</v>
      </c>
      <c r="B188" s="81" t="str">
        <f t="shared" si="19"/>
        <v>SOL - Secretaria de Estado de Turismo, Cultura e Esporte</v>
      </c>
      <c r="C188" s="63">
        <v>23000</v>
      </c>
      <c r="D188" s="63" t="s">
        <v>124</v>
      </c>
      <c r="E188" s="62" t="s">
        <v>367</v>
      </c>
      <c r="F188" s="144" t="str">
        <f t="shared" si="20"/>
        <v>23000 - Secretaria de Estado de Turismo, Cultura e Esporte</v>
      </c>
      <c r="G188" s="63">
        <v>650</v>
      </c>
      <c r="H188" s="144" t="str">
        <f t="shared" si="21"/>
        <v>650 - Desenvolvimento e Fortalecimento do Esporte e do Lazer</v>
      </c>
      <c r="I188" s="62" t="s">
        <v>170</v>
      </c>
      <c r="J188" s="73" t="s">
        <v>393</v>
      </c>
      <c r="K188" s="144" t="s">
        <v>401</v>
      </c>
      <c r="L188" s="66" t="s">
        <v>222</v>
      </c>
      <c r="M188" s="62" t="s">
        <v>132</v>
      </c>
      <c r="N188" s="63" t="s">
        <v>25</v>
      </c>
      <c r="O188" s="63">
        <v>2016</v>
      </c>
      <c r="P188" s="61">
        <v>0</v>
      </c>
      <c r="Q188" s="63">
        <v>2019</v>
      </c>
      <c r="R188" s="74">
        <v>227</v>
      </c>
      <c r="S188" s="144"/>
      <c r="T188" s="144"/>
      <c r="U188" s="66"/>
      <c r="V188" s="67" t="s">
        <v>134</v>
      </c>
      <c r="W188" s="68">
        <f t="shared" si="28"/>
        <v>0</v>
      </c>
      <c r="X188" s="68">
        <f t="shared" si="29"/>
        <v>0</v>
      </c>
      <c r="Y188" s="62" t="str">
        <f t="shared" si="27"/>
        <v>Índice de crescimento de projetos de infraestrutura esportiva (%)</v>
      </c>
    </row>
    <row r="189" spans="1:25" ht="38.25" x14ac:dyDescent="0.25">
      <c r="A189" s="81" t="s">
        <v>721</v>
      </c>
      <c r="B189" s="81" t="str">
        <f t="shared" si="19"/>
        <v>SOL - Secretaria de Estado de Turismo, Cultura e Esporte</v>
      </c>
      <c r="C189" s="63">
        <v>23000</v>
      </c>
      <c r="D189" s="63" t="s">
        <v>124</v>
      </c>
      <c r="E189" s="62" t="s">
        <v>367</v>
      </c>
      <c r="F189" s="144" t="str">
        <f t="shared" si="20"/>
        <v>23000 - Secretaria de Estado de Turismo, Cultura e Esporte</v>
      </c>
      <c r="G189" s="63">
        <v>650</v>
      </c>
      <c r="H189" s="144" t="str">
        <f t="shared" si="21"/>
        <v>650 - Desenvolvimento e Fortalecimento do Esporte e do Lazer</v>
      </c>
      <c r="I189" s="62" t="s">
        <v>170</v>
      </c>
      <c r="J189" s="73" t="s">
        <v>393</v>
      </c>
      <c r="K189" s="144" t="s">
        <v>128</v>
      </c>
      <c r="L189" s="66" t="s">
        <v>222</v>
      </c>
      <c r="M189" s="62" t="s">
        <v>129</v>
      </c>
      <c r="N189" s="63" t="s">
        <v>25</v>
      </c>
      <c r="O189" s="63">
        <v>2015</v>
      </c>
      <c r="P189" s="61">
        <v>0</v>
      </c>
      <c r="Q189" s="63">
        <v>2019</v>
      </c>
      <c r="R189" s="89">
        <v>47</v>
      </c>
      <c r="S189" s="144"/>
      <c r="T189" s="144"/>
      <c r="U189" s="66"/>
      <c r="V189" s="67" t="s">
        <v>134</v>
      </c>
      <c r="W189" s="68">
        <f t="shared" si="28"/>
        <v>0</v>
      </c>
      <c r="X189" s="68">
        <f t="shared" si="29"/>
        <v>0</v>
      </c>
      <c r="Y189" s="62" t="str">
        <f t="shared" si="27"/>
        <v>Percentual do volume de recursos investidos por manifestação esportiva (%)</v>
      </c>
    </row>
    <row r="190" spans="1:25" ht="38.25" x14ac:dyDescent="0.25">
      <c r="A190" s="81" t="s">
        <v>721</v>
      </c>
      <c r="B190" s="81" t="str">
        <f t="shared" si="19"/>
        <v>SOL - Secretaria de Estado de Turismo, Cultura e Esporte</v>
      </c>
      <c r="C190" s="63">
        <v>23000</v>
      </c>
      <c r="D190" s="63" t="s">
        <v>124</v>
      </c>
      <c r="E190" s="62" t="s">
        <v>367</v>
      </c>
      <c r="F190" s="144" t="str">
        <f t="shared" si="20"/>
        <v>23000 - Secretaria de Estado de Turismo, Cultura e Esporte</v>
      </c>
      <c r="G190" s="63">
        <v>650</v>
      </c>
      <c r="H190" s="144" t="str">
        <f t="shared" si="21"/>
        <v>650 - Desenvolvimento e Fortalecimento do Esporte e do Lazer</v>
      </c>
      <c r="I190" s="62" t="s">
        <v>170</v>
      </c>
      <c r="J190" s="73" t="s">
        <v>393</v>
      </c>
      <c r="K190" s="144" t="s">
        <v>130</v>
      </c>
      <c r="L190" s="66" t="s">
        <v>222</v>
      </c>
      <c r="M190" s="62"/>
      <c r="N190" s="63" t="s">
        <v>25</v>
      </c>
      <c r="O190" s="63">
        <v>2016</v>
      </c>
      <c r="P190" s="61">
        <v>0</v>
      </c>
      <c r="Q190" s="63">
        <v>2019</v>
      </c>
      <c r="R190" s="89">
        <v>6</v>
      </c>
      <c r="S190" s="144"/>
      <c r="T190" s="144"/>
      <c r="U190" s="66"/>
      <c r="V190" s="67" t="s">
        <v>135</v>
      </c>
      <c r="W190" s="68">
        <f t="shared" si="28"/>
        <v>0</v>
      </c>
      <c r="X190" s="68">
        <f t="shared" si="29"/>
        <v>0</v>
      </c>
      <c r="Y190" s="62" t="str">
        <f t="shared" si="27"/>
        <v>Taxa de crescimento de participação de atletas (%)</v>
      </c>
    </row>
    <row r="191" spans="1:25" ht="38.25" x14ac:dyDescent="0.25">
      <c r="A191" s="81" t="s">
        <v>721</v>
      </c>
      <c r="B191" s="81" t="str">
        <f t="shared" si="19"/>
        <v>SOL - Secretaria de Estado de Turismo, Cultura e Esporte</v>
      </c>
      <c r="C191" s="63">
        <v>23000</v>
      </c>
      <c r="D191" s="63" t="s">
        <v>124</v>
      </c>
      <c r="E191" s="62" t="s">
        <v>367</v>
      </c>
      <c r="F191" s="144" t="str">
        <f t="shared" si="20"/>
        <v>23000 - Secretaria de Estado de Turismo, Cultura e Esporte</v>
      </c>
      <c r="G191" s="63">
        <v>660</v>
      </c>
      <c r="H191" s="144" t="str">
        <f t="shared" si="21"/>
        <v>660 - Pró-Cultura</v>
      </c>
      <c r="I191" s="62" t="s">
        <v>604</v>
      </c>
      <c r="J191" s="73" t="s">
        <v>136</v>
      </c>
      <c r="K191" s="144" t="s">
        <v>409</v>
      </c>
      <c r="L191" s="66" t="s">
        <v>222</v>
      </c>
      <c r="M191" s="62"/>
      <c r="N191" s="63" t="s">
        <v>25</v>
      </c>
      <c r="O191" s="63">
        <v>2016</v>
      </c>
      <c r="P191" s="89">
        <v>40</v>
      </c>
      <c r="Q191" s="63">
        <v>2019</v>
      </c>
      <c r="R191" s="89">
        <v>47</v>
      </c>
      <c r="S191" s="144"/>
      <c r="T191" s="144"/>
      <c r="U191" s="66"/>
      <c r="V191" s="67" t="s">
        <v>139</v>
      </c>
      <c r="W191" s="68">
        <f t="shared" si="28"/>
        <v>0.85106382978723405</v>
      </c>
      <c r="X191" s="68">
        <f t="shared" si="29"/>
        <v>0.17499999999999999</v>
      </c>
      <c r="Y191" s="62" t="str">
        <f t="shared" si="27"/>
        <v>Percentual de municípios com Conselhos Municipais de Política Cultural ativos (%)</v>
      </c>
    </row>
    <row r="192" spans="1:25" ht="38.25" x14ac:dyDescent="0.25">
      <c r="A192" s="81" t="s">
        <v>721</v>
      </c>
      <c r="B192" s="81" t="str">
        <f t="shared" si="19"/>
        <v>SOL - Secretaria de Estado de Turismo, Cultura e Esporte</v>
      </c>
      <c r="C192" s="63">
        <v>23000</v>
      </c>
      <c r="D192" s="63" t="s">
        <v>124</v>
      </c>
      <c r="E192" s="62" t="s">
        <v>367</v>
      </c>
      <c r="F192" s="144" t="str">
        <f t="shared" si="20"/>
        <v>23000 - Secretaria de Estado de Turismo, Cultura e Esporte</v>
      </c>
      <c r="G192" s="63">
        <v>660</v>
      </c>
      <c r="H192" s="144" t="str">
        <f t="shared" si="21"/>
        <v>660 - Pró-Cultura</v>
      </c>
      <c r="I192" s="62" t="s">
        <v>604</v>
      </c>
      <c r="J192" s="73" t="s">
        <v>136</v>
      </c>
      <c r="K192" s="144" t="s">
        <v>408</v>
      </c>
      <c r="L192" s="66" t="s">
        <v>222</v>
      </c>
      <c r="M192" s="62"/>
      <c r="N192" s="63" t="s">
        <v>25</v>
      </c>
      <c r="O192" s="63">
        <v>2016</v>
      </c>
      <c r="P192" s="89">
        <v>21</v>
      </c>
      <c r="Q192" s="63">
        <v>2019</v>
      </c>
      <c r="R192" s="89">
        <v>28</v>
      </c>
      <c r="S192" s="144"/>
      <c r="T192" s="144"/>
      <c r="U192" s="66"/>
      <c r="V192" s="67" t="s">
        <v>139</v>
      </c>
      <c r="W192" s="68">
        <f t="shared" si="28"/>
        <v>0.75</v>
      </c>
      <c r="X192" s="68">
        <f t="shared" si="29"/>
        <v>0.33333333333333331</v>
      </c>
      <c r="Y192" s="62" t="str">
        <f t="shared" si="27"/>
        <v>Percentual de municípios com Fundo Municipal de Cultura (%)</v>
      </c>
    </row>
    <row r="193" spans="1:25" ht="38.25" x14ac:dyDescent="0.25">
      <c r="A193" s="81" t="s">
        <v>721</v>
      </c>
      <c r="B193" s="81" t="str">
        <f t="shared" si="19"/>
        <v>SOL - Secretaria de Estado de Turismo, Cultura e Esporte</v>
      </c>
      <c r="C193" s="63">
        <v>23000</v>
      </c>
      <c r="D193" s="63" t="s">
        <v>124</v>
      </c>
      <c r="E193" s="62" t="s">
        <v>367</v>
      </c>
      <c r="F193" s="144" t="str">
        <f t="shared" si="20"/>
        <v>23000 - Secretaria de Estado de Turismo, Cultura e Esporte</v>
      </c>
      <c r="G193" s="63">
        <v>660</v>
      </c>
      <c r="H193" s="144" t="str">
        <f t="shared" si="21"/>
        <v>660 - Pró-Cultura</v>
      </c>
      <c r="I193" s="62" t="s">
        <v>604</v>
      </c>
      <c r="J193" s="73" t="s">
        <v>136</v>
      </c>
      <c r="K193" s="144" t="s">
        <v>410</v>
      </c>
      <c r="L193" s="66" t="s">
        <v>222</v>
      </c>
      <c r="M193" s="62"/>
      <c r="N193" s="63" t="s">
        <v>25</v>
      </c>
      <c r="O193" s="63">
        <v>2016</v>
      </c>
      <c r="P193" s="89">
        <v>26</v>
      </c>
      <c r="Q193" s="63">
        <v>2019</v>
      </c>
      <c r="R193" s="89">
        <v>29</v>
      </c>
      <c r="S193" s="144"/>
      <c r="T193" s="144"/>
      <c r="U193" s="66"/>
      <c r="V193" s="67" t="s">
        <v>139</v>
      </c>
      <c r="W193" s="68">
        <f t="shared" si="28"/>
        <v>0.89655172413793105</v>
      </c>
      <c r="X193" s="68">
        <f t="shared" si="29"/>
        <v>0.11538461538461539</v>
      </c>
      <c r="Y193" s="62" t="str">
        <f t="shared" si="27"/>
        <v>Percentual de municípios com Plano Municipal de Cultura (%)</v>
      </c>
    </row>
    <row r="194" spans="1:25" ht="51" x14ac:dyDescent="0.25">
      <c r="A194" s="81" t="s">
        <v>721</v>
      </c>
      <c r="B194" s="81" t="str">
        <f t="shared" ref="B194:B251" si="30">CONCATENATE(D194," - ",E194)</f>
        <v>SOL - Secretaria de Estado de Turismo, Cultura e Esporte</v>
      </c>
      <c r="C194" s="63">
        <v>23000</v>
      </c>
      <c r="D194" s="63" t="s">
        <v>124</v>
      </c>
      <c r="E194" s="62" t="s">
        <v>367</v>
      </c>
      <c r="F194" s="144" t="str">
        <f t="shared" ref="F194:F251" si="31">CONCATENATE(C194," - ",E194)</f>
        <v>23000 - Secretaria de Estado de Turismo, Cultura e Esporte</v>
      </c>
      <c r="G194" s="63">
        <v>660</v>
      </c>
      <c r="H194" s="144" t="str">
        <f t="shared" ref="H194:H251" si="32">CONCATENATE(G194," - ",I194)</f>
        <v>660 - Pró-Cultura</v>
      </c>
      <c r="I194" s="62" t="s">
        <v>604</v>
      </c>
      <c r="J194" s="73" t="s">
        <v>136</v>
      </c>
      <c r="K194" s="144" t="s">
        <v>411</v>
      </c>
      <c r="L194" s="66" t="s">
        <v>222</v>
      </c>
      <c r="M194" s="62"/>
      <c r="N194" s="63" t="s">
        <v>25</v>
      </c>
      <c r="O194" s="63">
        <v>2016</v>
      </c>
      <c r="P194" s="89">
        <v>27</v>
      </c>
      <c r="Q194" s="63">
        <v>2019</v>
      </c>
      <c r="R194" s="89">
        <v>34</v>
      </c>
      <c r="S194" s="144"/>
      <c r="T194" s="144"/>
      <c r="U194" s="66"/>
      <c r="V194" s="67" t="s">
        <v>139</v>
      </c>
      <c r="W194" s="68">
        <f t="shared" si="28"/>
        <v>0.79411764705882348</v>
      </c>
      <c r="X194" s="68">
        <f t="shared" si="29"/>
        <v>0.25925925925925924</v>
      </c>
      <c r="Y194" s="62" t="str">
        <f t="shared" si="27"/>
        <v>Percentual dos municípios que investiram mais de 1,4% de sua receita corrente liquida em cultura (%)</v>
      </c>
    </row>
    <row r="195" spans="1:25" ht="38.25" x14ac:dyDescent="0.25">
      <c r="A195" s="81" t="s">
        <v>721</v>
      </c>
      <c r="B195" s="81" t="str">
        <f t="shared" si="30"/>
        <v>SOL - Secretaria de Estado de Turismo, Cultura e Esporte</v>
      </c>
      <c r="C195" s="63">
        <v>23000</v>
      </c>
      <c r="D195" s="63" t="s">
        <v>124</v>
      </c>
      <c r="E195" s="62" t="s">
        <v>367</v>
      </c>
      <c r="F195" s="144" t="str">
        <f t="shared" si="31"/>
        <v>23000 - Secretaria de Estado de Turismo, Cultura e Esporte</v>
      </c>
      <c r="G195" s="63">
        <v>650</v>
      </c>
      <c r="H195" s="144" t="str">
        <f t="shared" si="32"/>
        <v>650 - Desenvolvimento e Fortalecimento do Esporte e do Lazer</v>
      </c>
      <c r="I195" s="62" t="s">
        <v>170</v>
      </c>
      <c r="J195" s="73" t="s">
        <v>393</v>
      </c>
      <c r="K195" s="144" t="s">
        <v>403</v>
      </c>
      <c r="L195" s="66" t="s">
        <v>222</v>
      </c>
      <c r="M195" s="62" t="s">
        <v>133</v>
      </c>
      <c r="N195" s="63" t="s">
        <v>34</v>
      </c>
      <c r="O195" s="63">
        <v>2016</v>
      </c>
      <c r="P195" s="61">
        <v>77.12</v>
      </c>
      <c r="Q195" s="63">
        <v>2019</v>
      </c>
      <c r="R195" s="61">
        <v>88.23</v>
      </c>
      <c r="S195" s="144"/>
      <c r="T195" s="144"/>
      <c r="U195" s="66"/>
      <c r="V195" s="67" t="s">
        <v>135</v>
      </c>
      <c r="W195" s="68">
        <f t="shared" si="28"/>
        <v>0.87407911141335148</v>
      </c>
      <c r="X195" s="68">
        <f t="shared" si="29"/>
        <v>0.14406120331950206</v>
      </c>
      <c r="Y195" s="62" t="str">
        <f t="shared" si="27"/>
        <v>Valor per capita gasto por atleta  (R$)</v>
      </c>
    </row>
    <row r="196" spans="1:25" ht="25.5" x14ac:dyDescent="0.25">
      <c r="A196" s="81" t="s">
        <v>721</v>
      </c>
      <c r="B196" s="81" t="str">
        <f t="shared" si="30"/>
        <v>SOL - Secretaria de Estado de Turismo, Cultura e Esporte</v>
      </c>
      <c r="C196" s="63">
        <v>23000</v>
      </c>
      <c r="D196" s="63" t="s">
        <v>124</v>
      </c>
      <c r="E196" s="62" t="s">
        <v>367</v>
      </c>
      <c r="F196" s="144" t="str">
        <f t="shared" si="31"/>
        <v>23000 - Secretaria de Estado de Turismo, Cultura e Esporte</v>
      </c>
      <c r="G196" s="63">
        <v>640</v>
      </c>
      <c r="H196" s="144" t="str">
        <f t="shared" si="32"/>
        <v>640 - Promoção do Turismo Catarinense</v>
      </c>
      <c r="I196" s="62" t="s">
        <v>171</v>
      </c>
      <c r="J196" s="73" t="s">
        <v>138</v>
      </c>
      <c r="K196" s="145" t="s">
        <v>396</v>
      </c>
      <c r="L196" s="66" t="s">
        <v>222</v>
      </c>
      <c r="M196" s="62"/>
      <c r="N196" s="70" t="s">
        <v>20</v>
      </c>
      <c r="O196" s="63">
        <v>2015</v>
      </c>
      <c r="P196" s="76">
        <v>92479</v>
      </c>
      <c r="Q196" s="63">
        <v>2019</v>
      </c>
      <c r="R196" s="76">
        <v>99877.32</v>
      </c>
      <c r="S196" s="145"/>
      <c r="T196" s="145"/>
      <c r="U196" s="66"/>
      <c r="V196" s="67" t="s">
        <v>141</v>
      </c>
      <c r="W196" s="68">
        <f t="shared" si="28"/>
        <v>0.92592592592592582</v>
      </c>
      <c r="X196" s="68">
        <f t="shared" si="29"/>
        <v>8.0000000000000071E-2</v>
      </c>
      <c r="Y196" s="62" t="str">
        <f t="shared" si="27"/>
        <v>Empregos formais no setor no estado (unidade)</v>
      </c>
    </row>
    <row r="197" spans="1:25" ht="25.5" x14ac:dyDescent="0.25">
      <c r="A197" s="81" t="s">
        <v>721</v>
      </c>
      <c r="B197" s="81" t="str">
        <f t="shared" si="30"/>
        <v>SOL - Secretaria de Estado de Turismo, Cultura e Esporte</v>
      </c>
      <c r="C197" s="63">
        <v>23000</v>
      </c>
      <c r="D197" s="63" t="s">
        <v>124</v>
      </c>
      <c r="E197" s="62" t="s">
        <v>367</v>
      </c>
      <c r="F197" s="144" t="str">
        <f t="shared" si="31"/>
        <v>23000 - Secretaria de Estado de Turismo, Cultura e Esporte</v>
      </c>
      <c r="G197" s="63">
        <v>640</v>
      </c>
      <c r="H197" s="144" t="str">
        <f t="shared" si="32"/>
        <v>640 - Promoção do Turismo Catarinense</v>
      </c>
      <c r="I197" s="62" t="s">
        <v>171</v>
      </c>
      <c r="J197" s="73" t="s">
        <v>138</v>
      </c>
      <c r="K197" s="145" t="s">
        <v>397</v>
      </c>
      <c r="L197" s="66" t="s">
        <v>222</v>
      </c>
      <c r="M197" s="62"/>
      <c r="N197" s="70" t="s">
        <v>20</v>
      </c>
      <c r="O197" s="63">
        <v>2014</v>
      </c>
      <c r="P197" s="76">
        <v>39962</v>
      </c>
      <c r="Q197" s="63">
        <v>2019</v>
      </c>
      <c r="R197" s="76">
        <v>47954.400000000001</v>
      </c>
      <c r="S197" s="145"/>
      <c r="T197" s="145"/>
      <c r="U197" s="66"/>
      <c r="V197" s="67" t="s">
        <v>142</v>
      </c>
      <c r="W197" s="68">
        <f t="shared" si="28"/>
        <v>0.83333333333333326</v>
      </c>
      <c r="X197" s="68">
        <f t="shared" si="29"/>
        <v>0.20000000000000004</v>
      </c>
      <c r="Y197" s="62" t="str">
        <f t="shared" si="27"/>
        <v>Estabelecimentos no setor (unidade)</v>
      </c>
    </row>
    <row r="198" spans="1:25" ht="38.25" x14ac:dyDescent="0.25">
      <c r="A198" s="81" t="s">
        <v>721</v>
      </c>
      <c r="B198" s="81" t="str">
        <f t="shared" si="30"/>
        <v>SOL - Secretaria de Estado de Turismo, Cultura e Esporte</v>
      </c>
      <c r="C198" s="63">
        <v>23000</v>
      </c>
      <c r="D198" s="63" t="s">
        <v>124</v>
      </c>
      <c r="E198" s="62" t="s">
        <v>367</v>
      </c>
      <c r="F198" s="144" t="str">
        <f t="shared" si="31"/>
        <v>23000 - Secretaria de Estado de Turismo, Cultura e Esporte</v>
      </c>
      <c r="G198" s="63">
        <v>640</v>
      </c>
      <c r="H198" s="144" t="str">
        <f t="shared" si="32"/>
        <v>640 - Promoção do Turismo Catarinense</v>
      </c>
      <c r="I198" s="62" t="s">
        <v>171</v>
      </c>
      <c r="J198" s="73" t="s">
        <v>138</v>
      </c>
      <c r="K198" s="145" t="s">
        <v>398</v>
      </c>
      <c r="L198" s="66" t="s">
        <v>222</v>
      </c>
      <c r="M198" s="62"/>
      <c r="N198" s="70" t="s">
        <v>20</v>
      </c>
      <c r="O198" s="63">
        <v>2017</v>
      </c>
      <c r="P198" s="76">
        <v>158815</v>
      </c>
      <c r="Q198" s="63">
        <v>2019</v>
      </c>
      <c r="R198" s="76">
        <v>215988.4</v>
      </c>
      <c r="S198" s="145"/>
      <c r="T198" s="145"/>
      <c r="U198" s="66"/>
      <c r="V198" s="67" t="s">
        <v>143</v>
      </c>
      <c r="W198" s="68">
        <f t="shared" si="28"/>
        <v>0.73529411764705888</v>
      </c>
      <c r="X198" s="68">
        <f t="shared" si="29"/>
        <v>0.36</v>
      </c>
      <c r="Y198" s="62" t="str">
        <f t="shared" si="27"/>
        <v>Movimentação na fronteira terrestre (janeiro-fevereiro) (unidade)</v>
      </c>
    </row>
    <row r="199" spans="1:25" ht="38.25" x14ac:dyDescent="0.25">
      <c r="A199" s="81" t="s">
        <v>721</v>
      </c>
      <c r="B199" s="81" t="str">
        <f t="shared" si="30"/>
        <v>SOL - Secretaria de Estado de Turismo, Cultura e Esporte</v>
      </c>
      <c r="C199" s="63">
        <v>23000</v>
      </c>
      <c r="D199" s="63" t="s">
        <v>124</v>
      </c>
      <c r="E199" s="62" t="s">
        <v>367</v>
      </c>
      <c r="F199" s="144" t="str">
        <f t="shared" si="31"/>
        <v>23000 - Secretaria de Estado de Turismo, Cultura e Esporte</v>
      </c>
      <c r="G199" s="63">
        <v>640</v>
      </c>
      <c r="H199" s="144" t="str">
        <f t="shared" si="32"/>
        <v>640 - Promoção do Turismo Catarinense</v>
      </c>
      <c r="I199" s="62" t="s">
        <v>171</v>
      </c>
      <c r="J199" s="73" t="s">
        <v>138</v>
      </c>
      <c r="K199" s="144" t="s">
        <v>399</v>
      </c>
      <c r="L199" s="66" t="s">
        <v>222</v>
      </c>
      <c r="M199" s="62"/>
      <c r="N199" s="70" t="s">
        <v>20</v>
      </c>
      <c r="O199" s="63">
        <v>2016</v>
      </c>
      <c r="P199" s="76">
        <v>5523304</v>
      </c>
      <c r="Q199" s="63">
        <v>2019</v>
      </c>
      <c r="R199" s="76">
        <v>5854702.2400000002</v>
      </c>
      <c r="S199" s="144"/>
      <c r="T199" s="144"/>
      <c r="U199" s="66"/>
      <c r="V199" s="67" t="s">
        <v>140</v>
      </c>
      <c r="W199" s="68">
        <f t="shared" si="28"/>
        <v>0.94339622641509435</v>
      </c>
      <c r="X199" s="68">
        <f t="shared" si="29"/>
        <v>6.0000000000000039E-2</v>
      </c>
      <c r="Y199" s="62" t="str">
        <f t="shared" si="27"/>
        <v>Movimentação nos aeroportos (Florianópolis, Navegantes e Joinville) (unidade)</v>
      </c>
    </row>
    <row r="200" spans="1:25" ht="63.75" x14ac:dyDescent="0.25">
      <c r="A200" s="81" t="s">
        <v>721</v>
      </c>
      <c r="B200" s="81" t="str">
        <f t="shared" si="30"/>
        <v>SOL - Secretaria de Estado de Turismo, Cultura e Esporte</v>
      </c>
      <c r="C200" s="63">
        <v>23000</v>
      </c>
      <c r="D200" s="63" t="s">
        <v>124</v>
      </c>
      <c r="E200" s="62" t="s">
        <v>367</v>
      </c>
      <c r="F200" s="144" t="str">
        <f t="shared" si="31"/>
        <v>23000 - Secretaria de Estado de Turismo, Cultura e Esporte</v>
      </c>
      <c r="G200" s="63">
        <v>640</v>
      </c>
      <c r="H200" s="144" t="str">
        <f t="shared" si="32"/>
        <v>640 - Promoção do Turismo Catarinense</v>
      </c>
      <c r="I200" s="62" t="s">
        <v>171</v>
      </c>
      <c r="J200" s="73" t="s">
        <v>138</v>
      </c>
      <c r="K200" s="144" t="s">
        <v>400</v>
      </c>
      <c r="L200" s="66" t="s">
        <v>222</v>
      </c>
      <c r="M200" s="62"/>
      <c r="N200" s="70" t="s">
        <v>20</v>
      </c>
      <c r="O200" s="63">
        <v>2016</v>
      </c>
      <c r="P200" s="76">
        <v>2073</v>
      </c>
      <c r="Q200" s="63">
        <v>2019</v>
      </c>
      <c r="R200" s="76">
        <v>2902</v>
      </c>
      <c r="S200" s="144"/>
      <c r="T200" s="144"/>
      <c r="U200" s="66"/>
      <c r="V200" s="67" t="s">
        <v>144</v>
      </c>
      <c r="W200" s="68">
        <f t="shared" si="28"/>
        <v>0.71433494141971055</v>
      </c>
      <c r="X200" s="68">
        <f t="shared" si="29"/>
        <v>0.39990352146647373</v>
      </c>
      <c r="Y200" s="62" t="str">
        <f t="shared" si="27"/>
        <v>Número de empresas registradas no Cadastur (segmentos obrigatórios: meios de hospedagem, agência de turismo e transportadora turística) (unidade)</v>
      </c>
    </row>
    <row r="201" spans="1:25" ht="38.25" x14ac:dyDescent="0.25">
      <c r="A201" s="81" t="s">
        <v>721</v>
      </c>
      <c r="B201" s="81" t="str">
        <f t="shared" si="30"/>
        <v>SOL - Secretaria de Estado de Turismo, Cultura e Esporte</v>
      </c>
      <c r="C201" s="63">
        <v>23000</v>
      </c>
      <c r="D201" s="63" t="s">
        <v>124</v>
      </c>
      <c r="E201" s="62" t="s">
        <v>367</v>
      </c>
      <c r="F201" s="144" t="str">
        <f t="shared" si="31"/>
        <v>23000 - Secretaria de Estado de Turismo, Cultura e Esporte</v>
      </c>
      <c r="G201" s="63">
        <v>650</v>
      </c>
      <c r="H201" s="144" t="str">
        <f t="shared" si="32"/>
        <v>650 - Desenvolvimento e Fortalecimento do Esporte e do Lazer</v>
      </c>
      <c r="I201" s="62" t="s">
        <v>170</v>
      </c>
      <c r="J201" s="73" t="s">
        <v>393</v>
      </c>
      <c r="K201" s="144" t="s">
        <v>126</v>
      </c>
      <c r="L201" s="66" t="s">
        <v>222</v>
      </c>
      <c r="M201" s="62"/>
      <c r="N201" s="70" t="s">
        <v>20</v>
      </c>
      <c r="O201" s="63">
        <v>2016</v>
      </c>
      <c r="P201" s="76">
        <v>52</v>
      </c>
      <c r="Q201" s="63">
        <v>2019</v>
      </c>
      <c r="R201" s="76">
        <v>75</v>
      </c>
      <c r="S201" s="144"/>
      <c r="T201" s="144"/>
      <c r="U201" s="66"/>
      <c r="V201" s="67" t="s">
        <v>131</v>
      </c>
      <c r="W201" s="68">
        <f t="shared" si="28"/>
        <v>0.69333333333333336</v>
      </c>
      <c r="X201" s="68">
        <f t="shared" si="29"/>
        <v>0.44230769230769229</v>
      </c>
      <c r="Y201" s="62" t="str">
        <f t="shared" si="27"/>
        <v>Conselhos Municipais de Esporte (unidade)</v>
      </c>
    </row>
    <row r="202" spans="1:25" ht="38.25" x14ac:dyDescent="0.25">
      <c r="A202" s="81" t="s">
        <v>721</v>
      </c>
      <c r="B202" s="81" t="str">
        <f t="shared" si="30"/>
        <v>SOL - Secretaria de Estado de Turismo, Cultura e Esporte</v>
      </c>
      <c r="C202" s="63">
        <v>23000</v>
      </c>
      <c r="D202" s="63" t="s">
        <v>124</v>
      </c>
      <c r="E202" s="62" t="s">
        <v>367</v>
      </c>
      <c r="F202" s="144" t="str">
        <f t="shared" si="31"/>
        <v>23000 - Secretaria de Estado de Turismo, Cultura e Esporte</v>
      </c>
      <c r="G202" s="63">
        <v>650</v>
      </c>
      <c r="H202" s="144" t="str">
        <f t="shared" si="32"/>
        <v>650 - Desenvolvimento e Fortalecimento do Esporte e do Lazer</v>
      </c>
      <c r="I202" s="62" t="s">
        <v>170</v>
      </c>
      <c r="J202" s="73" t="s">
        <v>393</v>
      </c>
      <c r="K202" s="144" t="s">
        <v>127</v>
      </c>
      <c r="L202" s="66" t="s">
        <v>222</v>
      </c>
      <c r="M202" s="62"/>
      <c r="N202" s="70" t="s">
        <v>20</v>
      </c>
      <c r="O202" s="63">
        <v>2016</v>
      </c>
      <c r="P202" s="76">
        <v>19</v>
      </c>
      <c r="Q202" s="63">
        <v>2019</v>
      </c>
      <c r="R202" s="76">
        <v>24</v>
      </c>
      <c r="S202" s="144"/>
      <c r="T202" s="144"/>
      <c r="U202" s="66"/>
      <c r="V202" s="67" t="s">
        <v>131</v>
      </c>
      <c r="W202" s="68">
        <f t="shared" si="28"/>
        <v>0.79166666666666663</v>
      </c>
      <c r="X202" s="68">
        <f t="shared" si="29"/>
        <v>0.26315789473684209</v>
      </c>
      <c r="Y202" s="62" t="str">
        <f t="shared" si="27"/>
        <v>Fundos Municipais de Esporte (unidade)</v>
      </c>
    </row>
    <row r="203" spans="1:25" ht="38.25" x14ac:dyDescent="0.25">
      <c r="A203" s="81" t="s">
        <v>721</v>
      </c>
      <c r="B203" s="81" t="str">
        <f t="shared" si="30"/>
        <v>SOL - Secretaria de Estado de Turismo, Cultura e Esporte</v>
      </c>
      <c r="C203" s="63">
        <v>23000</v>
      </c>
      <c r="D203" s="63" t="s">
        <v>124</v>
      </c>
      <c r="E203" s="62" t="s">
        <v>367</v>
      </c>
      <c r="F203" s="144" t="str">
        <f t="shared" si="31"/>
        <v>23000 - Secretaria de Estado de Turismo, Cultura e Esporte</v>
      </c>
      <c r="G203" s="63">
        <v>650</v>
      </c>
      <c r="H203" s="144" t="str">
        <f t="shared" si="32"/>
        <v>650 - Desenvolvimento e Fortalecimento do Esporte e do Lazer</v>
      </c>
      <c r="I203" s="62" t="s">
        <v>170</v>
      </c>
      <c r="J203" s="73" t="s">
        <v>393</v>
      </c>
      <c r="K203" s="144" t="s">
        <v>402</v>
      </c>
      <c r="L203" s="66" t="s">
        <v>222</v>
      </c>
      <c r="M203" s="62"/>
      <c r="N203" s="70" t="s">
        <v>20</v>
      </c>
      <c r="O203" s="63">
        <v>2016</v>
      </c>
      <c r="P203" s="76">
        <v>987</v>
      </c>
      <c r="Q203" s="63">
        <v>2019</v>
      </c>
      <c r="R203" s="76">
        <v>1086</v>
      </c>
      <c r="S203" s="144"/>
      <c r="T203" s="144"/>
      <c r="U203" s="66"/>
      <c r="V203" s="67" t="s">
        <v>135</v>
      </c>
      <c r="W203" s="68">
        <f t="shared" si="28"/>
        <v>0.90883977900552482</v>
      </c>
      <c r="X203" s="68">
        <f t="shared" si="29"/>
        <v>0.10030395136778116</v>
      </c>
      <c r="Y203" s="62" t="str">
        <f t="shared" si="27"/>
        <v>Instituições educacionais participantes nas competições do esporte escolar (unidade)</v>
      </c>
    </row>
    <row r="204" spans="1:25" ht="38.25" x14ac:dyDescent="0.25">
      <c r="A204" s="81" t="s">
        <v>722</v>
      </c>
      <c r="B204" s="81" t="str">
        <f t="shared" si="30"/>
        <v>SST - Secretaria de Estado da Assistência Social</v>
      </c>
      <c r="C204" s="63">
        <v>26001</v>
      </c>
      <c r="D204" s="63" t="s">
        <v>341</v>
      </c>
      <c r="E204" s="62" t="s">
        <v>342</v>
      </c>
      <c r="F204" s="144" t="str">
        <f t="shared" si="31"/>
        <v>26001 - Secretaria de Estado da Assistência Social</v>
      </c>
      <c r="G204" s="63">
        <v>550</v>
      </c>
      <c r="H204" s="144" t="str">
        <f t="shared" si="32"/>
        <v>550 - Comer Bem SC</v>
      </c>
      <c r="I204" s="62" t="s">
        <v>601</v>
      </c>
      <c r="J204" s="72" t="s">
        <v>407</v>
      </c>
      <c r="K204" s="147" t="s">
        <v>357</v>
      </c>
      <c r="L204" s="66" t="s">
        <v>234</v>
      </c>
      <c r="M204" s="62"/>
      <c r="N204" s="70" t="s">
        <v>25</v>
      </c>
      <c r="O204" s="63">
        <v>2017</v>
      </c>
      <c r="P204" s="79">
        <v>1.1599999999999999</v>
      </c>
      <c r="Q204" s="63">
        <v>2019</v>
      </c>
      <c r="R204" s="79">
        <v>1</v>
      </c>
      <c r="S204" s="147"/>
      <c r="T204" s="147"/>
      <c r="U204" s="66"/>
      <c r="V204" s="67" t="s">
        <v>687</v>
      </c>
      <c r="W204" s="68">
        <f t="shared" ref="W204:W229" si="33">IFERROR((R204/P204),0)</f>
        <v>0.86206896551724144</v>
      </c>
      <c r="X204" s="68">
        <f>IFERROR((P204-R204)/R204,0)</f>
        <v>0.15999999999999992</v>
      </c>
      <c r="Y204" s="62" t="str">
        <f t="shared" si="27"/>
        <v>Percentual da população em situação de insegurança alimentar e nutricional grave (%)</v>
      </c>
    </row>
    <row r="205" spans="1:25" ht="25.5" x14ac:dyDescent="0.25">
      <c r="A205" s="81" t="s">
        <v>722</v>
      </c>
      <c r="B205" s="81" t="str">
        <f t="shared" si="30"/>
        <v>SST - Secretaria de Estado da Assistência Social</v>
      </c>
      <c r="C205" s="63">
        <v>26001</v>
      </c>
      <c r="D205" s="63" t="s">
        <v>341</v>
      </c>
      <c r="E205" s="62" t="s">
        <v>342</v>
      </c>
      <c r="F205" s="144" t="str">
        <f t="shared" si="31"/>
        <v>26001 - Secretaria de Estado da Assistência Social</v>
      </c>
      <c r="G205" s="63">
        <v>540</v>
      </c>
      <c r="H205" s="144" t="str">
        <f t="shared" si="32"/>
        <v>540 - Nova Casa</v>
      </c>
      <c r="I205" s="62" t="s">
        <v>353</v>
      </c>
      <c r="J205" s="72" t="s">
        <v>406</v>
      </c>
      <c r="K205" s="152" t="s">
        <v>414</v>
      </c>
      <c r="L205" s="66" t="s">
        <v>234</v>
      </c>
      <c r="M205" s="62"/>
      <c r="N205" s="70" t="s">
        <v>20</v>
      </c>
      <c r="O205" s="63">
        <v>2016</v>
      </c>
      <c r="P205" s="76">
        <v>167008</v>
      </c>
      <c r="Q205" s="63">
        <v>2019</v>
      </c>
      <c r="R205" s="76">
        <v>150306</v>
      </c>
      <c r="S205" s="152"/>
      <c r="T205" s="152"/>
      <c r="U205" s="66"/>
      <c r="V205" s="67" t="s">
        <v>356</v>
      </c>
      <c r="W205" s="68">
        <f t="shared" si="33"/>
        <v>0.89999281471546277</v>
      </c>
      <c r="X205" s="68">
        <f>IFERROR((P205-R205)/R205,0)</f>
        <v>0.11111998190358335</v>
      </c>
      <c r="Y205" s="62" t="str">
        <f t="shared" si="27"/>
        <v>Déficit total habitacional (urbano + rural) (unidade)</v>
      </c>
    </row>
    <row r="206" spans="1:25" ht="25.5" x14ac:dyDescent="0.25">
      <c r="A206" s="81" t="s">
        <v>722</v>
      </c>
      <c r="B206" s="81" t="str">
        <f t="shared" si="30"/>
        <v>SST - Secretaria de Estado da Assistência Social</v>
      </c>
      <c r="C206" s="63">
        <v>26001</v>
      </c>
      <c r="D206" s="63" t="s">
        <v>341</v>
      </c>
      <c r="E206" s="62" t="s">
        <v>342</v>
      </c>
      <c r="F206" s="144" t="str">
        <f t="shared" si="31"/>
        <v>26001 - Secretaria de Estado da Assistência Social</v>
      </c>
      <c r="G206" s="63">
        <v>540</v>
      </c>
      <c r="H206" s="144" t="str">
        <f t="shared" si="32"/>
        <v>540 - Nova Casa</v>
      </c>
      <c r="I206" s="62" t="s">
        <v>353</v>
      </c>
      <c r="J206" s="72" t="s">
        <v>406</v>
      </c>
      <c r="K206" s="149" t="s">
        <v>354</v>
      </c>
      <c r="L206" s="66" t="s">
        <v>234</v>
      </c>
      <c r="M206" s="62"/>
      <c r="N206" s="70" t="s">
        <v>20</v>
      </c>
      <c r="O206" s="63">
        <v>2016</v>
      </c>
      <c r="P206" s="76">
        <v>13000</v>
      </c>
      <c r="Q206" s="63">
        <v>2019</v>
      </c>
      <c r="R206" s="76">
        <v>11700</v>
      </c>
      <c r="S206" s="149"/>
      <c r="T206" s="149"/>
      <c r="U206" s="66"/>
      <c r="V206" s="67" t="s">
        <v>356</v>
      </c>
      <c r="W206" s="68">
        <f t="shared" si="33"/>
        <v>0.9</v>
      </c>
      <c r="X206" s="68">
        <f>IFERROR((P206-R206)/R206,0)</f>
        <v>0.1111111111111111</v>
      </c>
      <c r="Y206" s="62" t="str">
        <f t="shared" si="27"/>
        <v>Número de domicílios sem banheiro (unidade)</v>
      </c>
    </row>
    <row r="207" spans="1:25" ht="25.5" x14ac:dyDescent="0.25">
      <c r="A207" s="81" t="s">
        <v>722</v>
      </c>
      <c r="B207" s="81" t="str">
        <f t="shared" si="30"/>
        <v>SST - Secretaria de Estado da Assistência Social</v>
      </c>
      <c r="C207" s="63">
        <v>26001</v>
      </c>
      <c r="D207" s="63" t="s">
        <v>341</v>
      </c>
      <c r="E207" s="62" t="s">
        <v>342</v>
      </c>
      <c r="F207" s="144" t="str">
        <f t="shared" si="31"/>
        <v>26001 - Secretaria de Estado da Assistência Social</v>
      </c>
      <c r="G207" s="63">
        <v>540</v>
      </c>
      <c r="H207" s="144" t="str">
        <f t="shared" si="32"/>
        <v>540 - Nova Casa</v>
      </c>
      <c r="I207" s="62" t="s">
        <v>353</v>
      </c>
      <c r="J207" s="72" t="s">
        <v>406</v>
      </c>
      <c r="K207" s="149" t="s">
        <v>355</v>
      </c>
      <c r="L207" s="66" t="s">
        <v>234</v>
      </c>
      <c r="M207" s="62"/>
      <c r="N207" s="70" t="s">
        <v>20</v>
      </c>
      <c r="O207" s="63">
        <v>2016</v>
      </c>
      <c r="P207" s="76">
        <v>118749</v>
      </c>
      <c r="Q207" s="63">
        <v>2019</v>
      </c>
      <c r="R207" s="76">
        <v>106874</v>
      </c>
      <c r="S207" s="149"/>
      <c r="T207" s="149"/>
      <c r="U207" s="66"/>
      <c r="V207" s="67" t="s">
        <v>356</v>
      </c>
      <c r="W207" s="68">
        <f t="shared" si="33"/>
        <v>0.8999991578876454</v>
      </c>
      <c r="X207" s="68">
        <f>IFERROR((P207-R207)/R207,0)</f>
        <v>0.11111215075696615</v>
      </c>
      <c r="Y207" s="62" t="str">
        <f t="shared" ref="Y207:Y238" si="34">CONCATENATE(K207," ","(",N207,")")</f>
        <v>Número de propriedades sem regularização fundiária (unidade)</v>
      </c>
    </row>
    <row r="208" spans="1:25" ht="38.25" x14ac:dyDescent="0.25">
      <c r="A208" s="81" t="s">
        <v>730</v>
      </c>
      <c r="B208" s="81" t="str">
        <f t="shared" si="30"/>
        <v>SJC - Secretaria de Estado de Justiça e Cidadania</v>
      </c>
      <c r="C208" s="63">
        <v>54096</v>
      </c>
      <c r="D208" s="63" t="s">
        <v>39</v>
      </c>
      <c r="E208" s="62" t="s">
        <v>305</v>
      </c>
      <c r="F208" s="144" t="str">
        <f t="shared" si="31"/>
        <v>54096 - Secretaria de Estado de Justiça e Cidadania</v>
      </c>
      <c r="G208" s="63">
        <v>760</v>
      </c>
      <c r="H208" s="144" t="str">
        <f t="shared" si="32"/>
        <v>760 - Ressocialização dos Apenados e Adolescentes em conflito com a Lei</v>
      </c>
      <c r="I208" s="62" t="s">
        <v>371</v>
      </c>
      <c r="J208" s="73" t="s">
        <v>373</v>
      </c>
      <c r="K208" s="144" t="s">
        <v>42</v>
      </c>
      <c r="L208" s="66" t="s">
        <v>234</v>
      </c>
      <c r="M208" s="62"/>
      <c r="N208" s="63" t="s">
        <v>491</v>
      </c>
      <c r="O208" s="63">
        <v>2017</v>
      </c>
      <c r="P208" s="76">
        <v>70</v>
      </c>
      <c r="Q208" s="63">
        <v>2019</v>
      </c>
      <c r="R208" s="65">
        <v>65</v>
      </c>
      <c r="S208" s="144"/>
      <c r="T208" s="144"/>
      <c r="U208" s="66"/>
      <c r="V208" s="67" t="s">
        <v>39</v>
      </c>
      <c r="W208" s="68">
        <f t="shared" si="33"/>
        <v>0.9285714285714286</v>
      </c>
      <c r="X208" s="68">
        <v>1</v>
      </c>
      <c r="Y208" s="62" t="str">
        <f t="shared" si="34"/>
        <v>Taxa de reincidência (taxa)</v>
      </c>
    </row>
    <row r="209" spans="1:25" ht="63.75" x14ac:dyDescent="0.25">
      <c r="A209" s="81" t="s">
        <v>730</v>
      </c>
      <c r="B209" s="81" t="str">
        <f t="shared" si="30"/>
        <v>SJC - Secretaria de Estado de Justiça e Cidadania</v>
      </c>
      <c r="C209" s="63">
        <v>54096</v>
      </c>
      <c r="D209" s="63" t="s">
        <v>39</v>
      </c>
      <c r="E209" s="62" t="s">
        <v>305</v>
      </c>
      <c r="F209" s="144" t="str">
        <f t="shared" si="31"/>
        <v>54096 - Secretaria de Estado de Justiça e Cidadania</v>
      </c>
      <c r="G209" s="63">
        <v>750</v>
      </c>
      <c r="H209" s="144" t="str">
        <f t="shared" si="32"/>
        <v>750 - Expansão e Modernização do Sistema Prisional e Socioeducativo</v>
      </c>
      <c r="I209" s="62" t="s">
        <v>169</v>
      </c>
      <c r="J209" s="73" t="s">
        <v>44</v>
      </c>
      <c r="K209" s="144" t="s">
        <v>698</v>
      </c>
      <c r="L209" s="102" t="s">
        <v>234</v>
      </c>
      <c r="M209" s="62"/>
      <c r="N209" s="63" t="s">
        <v>491</v>
      </c>
      <c r="O209" s="63">
        <v>2017</v>
      </c>
      <c r="P209" s="89">
        <v>130</v>
      </c>
      <c r="Q209" s="63">
        <v>2019</v>
      </c>
      <c r="R209" s="90">
        <v>120</v>
      </c>
      <c r="S209" s="144"/>
      <c r="T209" s="144"/>
      <c r="U209" s="102"/>
      <c r="V209" s="67" t="s">
        <v>39</v>
      </c>
      <c r="W209" s="68">
        <f t="shared" si="33"/>
        <v>0.92307692307692313</v>
      </c>
      <c r="X209" s="68">
        <v>1</v>
      </c>
      <c r="Y209" s="62" t="str">
        <f t="shared" si="34"/>
        <v>Taxa de ocupação unidade prisionais (taxa)</v>
      </c>
    </row>
    <row r="210" spans="1:25" ht="63.75" x14ac:dyDescent="0.25">
      <c r="A210" s="81" t="s">
        <v>730</v>
      </c>
      <c r="B210" s="81" t="str">
        <f t="shared" si="30"/>
        <v>SJC - Secretaria de Estado de Justiça e Cidadania</v>
      </c>
      <c r="C210" s="63">
        <v>54096</v>
      </c>
      <c r="D210" s="63" t="s">
        <v>39</v>
      </c>
      <c r="E210" s="62" t="s">
        <v>305</v>
      </c>
      <c r="F210" s="144" t="str">
        <f t="shared" si="31"/>
        <v>54096 - Secretaria de Estado de Justiça e Cidadania</v>
      </c>
      <c r="G210" s="63">
        <v>750</v>
      </c>
      <c r="H210" s="144" t="str">
        <f t="shared" si="32"/>
        <v>750 - Expansão e Modernização do Sistema Prisional e Socioeducativo</v>
      </c>
      <c r="I210" s="62" t="s">
        <v>169</v>
      </c>
      <c r="J210" s="73" t="s">
        <v>44</v>
      </c>
      <c r="K210" s="144" t="s">
        <v>699</v>
      </c>
      <c r="L210" s="102" t="s">
        <v>234</v>
      </c>
      <c r="M210" s="62"/>
      <c r="N210" s="63" t="s">
        <v>491</v>
      </c>
      <c r="O210" s="63">
        <v>2017</v>
      </c>
      <c r="P210" s="89">
        <v>69</v>
      </c>
      <c r="Q210" s="63">
        <v>2019</v>
      </c>
      <c r="R210" s="90">
        <v>80</v>
      </c>
      <c r="S210" s="144"/>
      <c r="T210" s="144"/>
      <c r="U210" s="102"/>
      <c r="V210" s="67" t="s">
        <v>39</v>
      </c>
      <c r="W210" s="68">
        <f t="shared" si="33"/>
        <v>1.1594202898550725</v>
      </c>
      <c r="X210" s="68">
        <v>1</v>
      </c>
      <c r="Y210" s="62" t="str">
        <f t="shared" si="34"/>
        <v>Taxa de ocupação unidades socioeducativas (taxa)</v>
      </c>
    </row>
    <row r="211" spans="1:25" ht="63.75" x14ac:dyDescent="0.25">
      <c r="A211" s="81" t="s">
        <v>730</v>
      </c>
      <c r="B211" s="81" t="str">
        <f t="shared" si="30"/>
        <v>SJC - Secretaria de Estado de Justiça e Cidadania</v>
      </c>
      <c r="C211" s="63">
        <v>54096</v>
      </c>
      <c r="D211" s="63" t="s">
        <v>39</v>
      </c>
      <c r="E211" s="62" t="s">
        <v>305</v>
      </c>
      <c r="F211" s="144" t="str">
        <f t="shared" si="31"/>
        <v>54096 - Secretaria de Estado de Justiça e Cidadania</v>
      </c>
      <c r="G211" s="63">
        <v>750</v>
      </c>
      <c r="H211" s="144" t="str">
        <f t="shared" si="32"/>
        <v>750 - Expansão e Modernização do Sistema Prisional e Socioeducativo</v>
      </c>
      <c r="I211" s="62" t="s">
        <v>169</v>
      </c>
      <c r="J211" s="73" t="s">
        <v>44</v>
      </c>
      <c r="K211" s="144" t="s">
        <v>700</v>
      </c>
      <c r="L211" s="102" t="s">
        <v>234</v>
      </c>
      <c r="M211" s="62"/>
      <c r="N211" s="63" t="s">
        <v>20</v>
      </c>
      <c r="O211" s="63">
        <v>2017</v>
      </c>
      <c r="P211" s="89">
        <v>200</v>
      </c>
      <c r="Q211" s="63">
        <v>2019</v>
      </c>
      <c r="R211" s="90">
        <v>100</v>
      </c>
      <c r="S211" s="144"/>
      <c r="T211" s="144"/>
      <c r="U211" s="102"/>
      <c r="V211" s="67" t="s">
        <v>39</v>
      </c>
      <c r="W211" s="68">
        <f t="shared" si="33"/>
        <v>0.5</v>
      </c>
      <c r="X211" s="68">
        <v>1</v>
      </c>
      <c r="Y211" s="62" t="str">
        <f t="shared" si="34"/>
        <v>Déficit de viaturas (unidade)</v>
      </c>
    </row>
    <row r="212" spans="1:25" ht="63.75" x14ac:dyDescent="0.25">
      <c r="A212" s="81" t="s">
        <v>730</v>
      </c>
      <c r="B212" s="81" t="str">
        <f t="shared" si="30"/>
        <v>SJC - Secretaria de Estado de Justiça e Cidadania</v>
      </c>
      <c r="C212" s="63">
        <v>54096</v>
      </c>
      <c r="D212" s="63" t="s">
        <v>39</v>
      </c>
      <c r="E212" s="62" t="s">
        <v>305</v>
      </c>
      <c r="F212" s="144" t="str">
        <f t="shared" si="31"/>
        <v>54096 - Secretaria de Estado de Justiça e Cidadania</v>
      </c>
      <c r="G212" s="63">
        <v>750</v>
      </c>
      <c r="H212" s="144" t="str">
        <f t="shared" si="32"/>
        <v>750 - Expansão e Modernização do Sistema Prisional e Socioeducativo</v>
      </c>
      <c r="I212" s="62" t="s">
        <v>169</v>
      </c>
      <c r="J212" s="73" t="s">
        <v>44</v>
      </c>
      <c r="K212" s="144" t="s">
        <v>550</v>
      </c>
      <c r="L212" s="66" t="s">
        <v>176</v>
      </c>
      <c r="M212" s="62"/>
      <c r="N212" s="70" t="s">
        <v>20</v>
      </c>
      <c r="O212" s="63">
        <v>2017</v>
      </c>
      <c r="P212" s="76">
        <v>4716</v>
      </c>
      <c r="Q212" s="63">
        <v>2019</v>
      </c>
      <c r="R212" s="65">
        <v>3281</v>
      </c>
      <c r="S212" s="144"/>
      <c r="T212" s="144"/>
      <c r="U212" s="66"/>
      <c r="V212" s="67" t="s">
        <v>39</v>
      </c>
      <c r="W212" s="68">
        <f t="shared" si="33"/>
        <v>0.69571670907548766</v>
      </c>
      <c r="X212" s="68">
        <v>1</v>
      </c>
      <c r="Y212" s="62" t="str">
        <f t="shared" si="34"/>
        <v>Déficit de vagas no sistema prisional (unidade)</v>
      </c>
    </row>
    <row r="213" spans="1:25" ht="63.75" x14ac:dyDescent="0.25">
      <c r="A213" s="81" t="s">
        <v>730</v>
      </c>
      <c r="B213" s="81" t="str">
        <f t="shared" si="30"/>
        <v>SJC - Secretaria de Estado de Justiça e Cidadania</v>
      </c>
      <c r="C213" s="63">
        <v>54096</v>
      </c>
      <c r="D213" s="63" t="s">
        <v>39</v>
      </c>
      <c r="E213" s="62" t="s">
        <v>305</v>
      </c>
      <c r="F213" s="144" t="str">
        <f t="shared" si="31"/>
        <v>54096 - Secretaria de Estado de Justiça e Cidadania</v>
      </c>
      <c r="G213" s="63">
        <v>740</v>
      </c>
      <c r="H213" s="144" t="str">
        <f t="shared" si="32"/>
        <v>740 - Gestão do Sistema Prisional e Socioeducativo</v>
      </c>
      <c r="I213" s="62" t="s">
        <v>168</v>
      </c>
      <c r="J213" s="73" t="s">
        <v>41</v>
      </c>
      <c r="K213" s="144" t="s">
        <v>692</v>
      </c>
      <c r="L213" s="66" t="s">
        <v>234</v>
      </c>
      <c r="M213" s="62"/>
      <c r="N213" s="63" t="s">
        <v>34</v>
      </c>
      <c r="O213" s="63">
        <v>2017</v>
      </c>
      <c r="P213" s="89">
        <v>28000</v>
      </c>
      <c r="Q213" s="63">
        <v>2019</v>
      </c>
      <c r="R213" s="122">
        <v>28000</v>
      </c>
      <c r="S213" s="144"/>
      <c r="T213" s="144"/>
      <c r="U213" s="66"/>
      <c r="V213" s="67" t="s">
        <v>39</v>
      </c>
      <c r="W213" s="68">
        <f t="shared" si="33"/>
        <v>1</v>
      </c>
      <c r="X213" s="68">
        <v>1</v>
      </c>
      <c r="Y213" s="62" t="str">
        <f t="shared" si="34"/>
        <v>Custo de pessoa privada de liberdade (R$/ano) (R$)</v>
      </c>
    </row>
    <row r="214" spans="1:25" ht="63.75" x14ac:dyDescent="0.25">
      <c r="A214" s="81" t="s">
        <v>728</v>
      </c>
      <c r="B214" s="81" t="str">
        <f t="shared" si="30"/>
        <v>SED - Secretaria de Estado da Educação</v>
      </c>
      <c r="C214" s="63">
        <v>45001</v>
      </c>
      <c r="D214" s="63" t="s">
        <v>280</v>
      </c>
      <c r="E214" s="62" t="s">
        <v>300</v>
      </c>
      <c r="F214" s="144" t="str">
        <f t="shared" si="31"/>
        <v>45001 - Secretaria de Estado da Educação</v>
      </c>
      <c r="G214" s="63">
        <v>610</v>
      </c>
      <c r="H214" s="144" t="str">
        <f t="shared" si="32"/>
        <v>610 - Educação Básica com Qualidade e Equidade</v>
      </c>
      <c r="I214" s="62" t="s">
        <v>282</v>
      </c>
      <c r="J214" s="33" t="s">
        <v>283</v>
      </c>
      <c r="K214" s="146" t="s">
        <v>452</v>
      </c>
      <c r="L214" s="66" t="s">
        <v>234</v>
      </c>
      <c r="M214" s="62"/>
      <c r="N214" s="70" t="s">
        <v>25</v>
      </c>
      <c r="O214" s="63">
        <v>2016</v>
      </c>
      <c r="P214" s="79">
        <v>41.3</v>
      </c>
      <c r="Q214" s="63">
        <v>2019</v>
      </c>
      <c r="R214" s="79">
        <v>26</v>
      </c>
      <c r="S214" s="146"/>
      <c r="T214" s="146"/>
      <c r="U214" s="66"/>
      <c r="V214" s="67" t="s">
        <v>284</v>
      </c>
      <c r="W214" s="68">
        <f t="shared" si="33"/>
        <v>0.6295399515738499</v>
      </c>
      <c r="X214" s="68">
        <f t="shared" ref="X214:X228" si="35">IFERROR((P214-R214)/R214,0)</f>
        <v>0.58846153846153837</v>
      </c>
      <c r="Y214" s="62" t="str">
        <f t="shared" si="34"/>
        <v>Estudantes com proficiência insuficiente na Avaliação Nacional da Alfabetização - ANA - Matemática (níveis 1 e 2 da escala de proficiência) (%)</v>
      </c>
    </row>
    <row r="215" spans="1:25" ht="63.75" x14ac:dyDescent="0.25">
      <c r="A215" s="81" t="s">
        <v>728</v>
      </c>
      <c r="B215" s="81" t="str">
        <f t="shared" si="30"/>
        <v>SED - Secretaria de Estado da Educação</v>
      </c>
      <c r="C215" s="63">
        <v>45001</v>
      </c>
      <c r="D215" s="63" t="s">
        <v>280</v>
      </c>
      <c r="E215" s="62" t="s">
        <v>300</v>
      </c>
      <c r="F215" s="144" t="str">
        <f t="shared" si="31"/>
        <v>45001 - Secretaria de Estado da Educação</v>
      </c>
      <c r="G215" s="63">
        <v>610</v>
      </c>
      <c r="H215" s="144" t="str">
        <f t="shared" si="32"/>
        <v>610 - Educação Básica com Qualidade e Equidade</v>
      </c>
      <c r="I215" s="62" t="s">
        <v>282</v>
      </c>
      <c r="J215" s="33" t="s">
        <v>283</v>
      </c>
      <c r="K215" s="146" t="s">
        <v>453</v>
      </c>
      <c r="L215" s="66" t="s">
        <v>234</v>
      </c>
      <c r="M215" s="62"/>
      <c r="N215" s="70" t="s">
        <v>25</v>
      </c>
      <c r="O215" s="63">
        <v>2016</v>
      </c>
      <c r="P215" s="79">
        <v>17.8</v>
      </c>
      <c r="Q215" s="63">
        <v>2019</v>
      </c>
      <c r="R215" s="79">
        <v>9.6999999999999993</v>
      </c>
      <c r="S215" s="146"/>
      <c r="T215" s="146"/>
      <c r="U215" s="66"/>
      <c r="V215" s="67" t="s">
        <v>284</v>
      </c>
      <c r="W215" s="68">
        <f t="shared" si="33"/>
        <v>0.54494382022471899</v>
      </c>
      <c r="X215" s="68">
        <f t="shared" si="35"/>
        <v>0.83505154639175283</v>
      </c>
      <c r="Y215" s="62" t="str">
        <f t="shared" si="34"/>
        <v>Estudantes com proficiência insuficiente na Avaliação Nacional da Alfabetização - ANA - Escrita (Níveis 1, 2 e 3 da escala de proficiência) - rede estadual (%)</v>
      </c>
    </row>
    <row r="216" spans="1:25" ht="63.75" x14ac:dyDescent="0.25">
      <c r="A216" s="81" t="s">
        <v>728</v>
      </c>
      <c r="B216" s="81" t="str">
        <f t="shared" si="30"/>
        <v>SED - Secretaria de Estado da Educação</v>
      </c>
      <c r="C216" s="63">
        <v>45001</v>
      </c>
      <c r="D216" s="63" t="s">
        <v>280</v>
      </c>
      <c r="E216" s="62" t="s">
        <v>300</v>
      </c>
      <c r="F216" s="144" t="str">
        <f t="shared" si="31"/>
        <v>45001 - Secretaria de Estado da Educação</v>
      </c>
      <c r="G216" s="63">
        <v>610</v>
      </c>
      <c r="H216" s="144" t="str">
        <f t="shared" si="32"/>
        <v>610 - Educação Básica com Qualidade e Equidade</v>
      </c>
      <c r="I216" s="62" t="s">
        <v>282</v>
      </c>
      <c r="J216" s="33" t="s">
        <v>283</v>
      </c>
      <c r="K216" s="146" t="s">
        <v>454</v>
      </c>
      <c r="L216" s="66" t="s">
        <v>234</v>
      </c>
      <c r="M216" s="62"/>
      <c r="N216" s="70" t="s">
        <v>25</v>
      </c>
      <c r="O216" s="63">
        <v>2016</v>
      </c>
      <c r="P216" s="79">
        <v>12.02</v>
      </c>
      <c r="Q216" s="63">
        <v>2019</v>
      </c>
      <c r="R216" s="79">
        <v>7.3</v>
      </c>
      <c r="S216" s="146"/>
      <c r="T216" s="146"/>
      <c r="U216" s="66"/>
      <c r="V216" s="67" t="s">
        <v>284</v>
      </c>
      <c r="W216" s="68">
        <f t="shared" si="33"/>
        <v>0.60732113144758737</v>
      </c>
      <c r="X216" s="68">
        <f t="shared" si="35"/>
        <v>0.64657534246575343</v>
      </c>
      <c r="Y216" s="62" t="str">
        <f t="shared" si="34"/>
        <v>Estudantes com proficiência insuficiente na Avaliação Nacional da Alfabetização - ANA - Leitura (Nível 1 da escala ANA) - rede estadual (%)</v>
      </c>
    </row>
    <row r="217" spans="1:25" ht="63.75" x14ac:dyDescent="0.25">
      <c r="A217" s="81" t="s">
        <v>728</v>
      </c>
      <c r="B217" s="81" t="str">
        <f t="shared" si="30"/>
        <v>SED - Secretaria de Estado da Educação</v>
      </c>
      <c r="C217" s="63">
        <v>45001</v>
      </c>
      <c r="D217" s="63" t="s">
        <v>280</v>
      </c>
      <c r="E217" s="62" t="s">
        <v>300</v>
      </c>
      <c r="F217" s="144" t="str">
        <f t="shared" si="31"/>
        <v>45001 - Secretaria de Estado da Educação</v>
      </c>
      <c r="G217" s="63">
        <v>610</v>
      </c>
      <c r="H217" s="144" t="str">
        <f t="shared" si="32"/>
        <v>610 - Educação Básica com Qualidade e Equidade</v>
      </c>
      <c r="I217" s="62" t="s">
        <v>282</v>
      </c>
      <c r="J217" s="33" t="s">
        <v>283</v>
      </c>
      <c r="K217" s="152" t="s">
        <v>459</v>
      </c>
      <c r="L217" s="66" t="s">
        <v>234</v>
      </c>
      <c r="M217" s="62"/>
      <c r="N217" s="70" t="s">
        <v>25</v>
      </c>
      <c r="O217" s="63">
        <v>2016</v>
      </c>
      <c r="P217" s="79">
        <v>0.7</v>
      </c>
      <c r="Q217" s="63">
        <v>2019</v>
      </c>
      <c r="R217" s="79">
        <v>0.4</v>
      </c>
      <c r="S217" s="152"/>
      <c r="T217" s="152"/>
      <c r="U217" s="66"/>
      <c r="V217" s="67" t="s">
        <v>284</v>
      </c>
      <c r="W217" s="68">
        <f t="shared" si="33"/>
        <v>0.57142857142857151</v>
      </c>
      <c r="X217" s="68">
        <f t="shared" si="35"/>
        <v>0.74999999999999978</v>
      </c>
      <c r="Y217" s="62" t="str">
        <f t="shared" si="34"/>
        <v>Taxa de abandono no ensino fundamental - rede estadual (%)</v>
      </c>
    </row>
    <row r="218" spans="1:25" ht="63.75" x14ac:dyDescent="0.25">
      <c r="A218" s="81" t="s">
        <v>728</v>
      </c>
      <c r="B218" s="81" t="str">
        <f t="shared" si="30"/>
        <v>SED - Secretaria de Estado da Educação</v>
      </c>
      <c r="C218" s="63">
        <v>45001</v>
      </c>
      <c r="D218" s="63" t="s">
        <v>280</v>
      </c>
      <c r="E218" s="62" t="s">
        <v>300</v>
      </c>
      <c r="F218" s="144" t="str">
        <f t="shared" si="31"/>
        <v>45001 - Secretaria de Estado da Educação</v>
      </c>
      <c r="G218" s="63">
        <v>610</v>
      </c>
      <c r="H218" s="144" t="str">
        <f t="shared" si="32"/>
        <v>610 - Educação Básica com Qualidade e Equidade</v>
      </c>
      <c r="I218" s="62" t="s">
        <v>282</v>
      </c>
      <c r="J218" s="33" t="s">
        <v>283</v>
      </c>
      <c r="K218" s="146" t="s">
        <v>460</v>
      </c>
      <c r="L218" s="66" t="s">
        <v>234</v>
      </c>
      <c r="M218" s="62"/>
      <c r="N218" s="70" t="s">
        <v>25</v>
      </c>
      <c r="O218" s="63">
        <v>2016</v>
      </c>
      <c r="P218" s="79">
        <v>7.1</v>
      </c>
      <c r="Q218" s="63">
        <v>2019</v>
      </c>
      <c r="R218" s="76">
        <v>4</v>
      </c>
      <c r="S218" s="146"/>
      <c r="T218" s="146"/>
      <c r="U218" s="66"/>
      <c r="V218" s="67" t="s">
        <v>284</v>
      </c>
      <c r="W218" s="68">
        <f t="shared" si="33"/>
        <v>0.56338028169014087</v>
      </c>
      <c r="X218" s="68">
        <f t="shared" si="35"/>
        <v>0.77499999999999991</v>
      </c>
      <c r="Y218" s="62" t="str">
        <f t="shared" si="34"/>
        <v>Taxa de abandono no ensino médio - rede estadual (%)</v>
      </c>
    </row>
    <row r="219" spans="1:25" ht="63.75" x14ac:dyDescent="0.25">
      <c r="A219" s="81" t="s">
        <v>728</v>
      </c>
      <c r="B219" s="81" t="str">
        <f t="shared" si="30"/>
        <v>SED - Secretaria de Estado da Educação</v>
      </c>
      <c r="C219" s="63">
        <v>45001</v>
      </c>
      <c r="D219" s="63" t="s">
        <v>280</v>
      </c>
      <c r="E219" s="62" t="s">
        <v>300</v>
      </c>
      <c r="F219" s="144" t="str">
        <f t="shared" si="31"/>
        <v>45001 - Secretaria de Estado da Educação</v>
      </c>
      <c r="G219" s="63">
        <v>610</v>
      </c>
      <c r="H219" s="144" t="str">
        <f t="shared" si="32"/>
        <v>610 - Educação Básica com Qualidade e Equidade</v>
      </c>
      <c r="I219" s="62" t="s">
        <v>282</v>
      </c>
      <c r="J219" s="33" t="s">
        <v>283</v>
      </c>
      <c r="K219" s="146" t="s">
        <v>461</v>
      </c>
      <c r="L219" s="66" t="s">
        <v>234</v>
      </c>
      <c r="M219" s="62"/>
      <c r="N219" s="70" t="s">
        <v>25</v>
      </c>
      <c r="O219" s="63">
        <v>2016</v>
      </c>
      <c r="P219" s="79">
        <v>19.100000000000001</v>
      </c>
      <c r="Q219" s="63">
        <v>2019</v>
      </c>
      <c r="R219" s="79">
        <v>9</v>
      </c>
      <c r="S219" s="146"/>
      <c r="T219" s="146"/>
      <c r="U219" s="66"/>
      <c r="V219" s="67" t="s">
        <v>284</v>
      </c>
      <c r="W219" s="68">
        <f t="shared" si="33"/>
        <v>0.47120418848167533</v>
      </c>
      <c r="X219" s="68">
        <f t="shared" si="35"/>
        <v>1.1222222222222225</v>
      </c>
      <c r="Y219" s="62" t="str">
        <f t="shared" si="34"/>
        <v>Taxa de distorção idade-série no ensino fundamental - rede estadual (%)</v>
      </c>
    </row>
    <row r="220" spans="1:25" ht="63.75" x14ac:dyDescent="0.25">
      <c r="A220" s="81" t="s">
        <v>728</v>
      </c>
      <c r="B220" s="81" t="str">
        <f t="shared" si="30"/>
        <v>SED - Secretaria de Estado da Educação</v>
      </c>
      <c r="C220" s="63">
        <v>45001</v>
      </c>
      <c r="D220" s="63" t="s">
        <v>280</v>
      </c>
      <c r="E220" s="62" t="s">
        <v>300</v>
      </c>
      <c r="F220" s="144" t="str">
        <f t="shared" si="31"/>
        <v>45001 - Secretaria de Estado da Educação</v>
      </c>
      <c r="G220" s="63">
        <v>610</v>
      </c>
      <c r="H220" s="144" t="str">
        <f t="shared" si="32"/>
        <v>610 - Educação Básica com Qualidade e Equidade</v>
      </c>
      <c r="I220" s="62" t="s">
        <v>282</v>
      </c>
      <c r="J220" s="33" t="s">
        <v>283</v>
      </c>
      <c r="K220" s="146" t="s">
        <v>462</v>
      </c>
      <c r="L220" s="66" t="s">
        <v>234</v>
      </c>
      <c r="M220" s="62"/>
      <c r="N220" s="70" t="s">
        <v>25</v>
      </c>
      <c r="O220" s="63">
        <v>2016</v>
      </c>
      <c r="P220" s="79">
        <v>23.4</v>
      </c>
      <c r="Q220" s="63">
        <v>2019</v>
      </c>
      <c r="R220" s="76">
        <v>15</v>
      </c>
      <c r="S220" s="146"/>
      <c r="T220" s="146"/>
      <c r="U220" s="66"/>
      <c r="V220" s="67" t="s">
        <v>284</v>
      </c>
      <c r="W220" s="68">
        <f t="shared" si="33"/>
        <v>0.64102564102564108</v>
      </c>
      <c r="X220" s="68">
        <f t="shared" si="35"/>
        <v>0.55999999999999994</v>
      </c>
      <c r="Y220" s="62" t="str">
        <f t="shared" si="34"/>
        <v>Taxa de distorção idade-série no ensino médio - rede estadual (%)</v>
      </c>
    </row>
    <row r="221" spans="1:25" ht="63.75" x14ac:dyDescent="0.25">
      <c r="A221" s="81" t="s">
        <v>728</v>
      </c>
      <c r="B221" s="81" t="str">
        <f t="shared" si="30"/>
        <v>SED - Secretaria de Estado da Educação</v>
      </c>
      <c r="C221" s="63">
        <v>45001</v>
      </c>
      <c r="D221" s="63" t="s">
        <v>280</v>
      </c>
      <c r="E221" s="62" t="s">
        <v>300</v>
      </c>
      <c r="F221" s="144" t="str">
        <f t="shared" si="31"/>
        <v>45001 - Secretaria de Estado da Educação</v>
      </c>
      <c r="G221" s="63">
        <v>610</v>
      </c>
      <c r="H221" s="144" t="str">
        <f t="shared" si="32"/>
        <v>610 - Educação Básica com Qualidade e Equidade</v>
      </c>
      <c r="I221" s="62" t="s">
        <v>282</v>
      </c>
      <c r="J221" s="33" t="s">
        <v>283</v>
      </c>
      <c r="K221" s="146" t="s">
        <v>463</v>
      </c>
      <c r="L221" s="66" t="s">
        <v>234</v>
      </c>
      <c r="M221" s="62"/>
      <c r="N221" s="70" t="s">
        <v>25</v>
      </c>
      <c r="O221" s="63">
        <v>2016</v>
      </c>
      <c r="P221" s="79">
        <v>9.9</v>
      </c>
      <c r="Q221" s="63">
        <v>2019</v>
      </c>
      <c r="R221" s="79">
        <v>4</v>
      </c>
      <c r="S221" s="146"/>
      <c r="T221" s="146"/>
      <c r="U221" s="66"/>
      <c r="V221" s="67" t="s">
        <v>284</v>
      </c>
      <c r="W221" s="68">
        <f t="shared" si="33"/>
        <v>0.40404040404040403</v>
      </c>
      <c r="X221" s="68">
        <f t="shared" si="35"/>
        <v>1.4750000000000001</v>
      </c>
      <c r="Y221" s="62" t="str">
        <f t="shared" si="34"/>
        <v>Taxa de reprovação no ensino fundamental - rede estadual (%)</v>
      </c>
    </row>
    <row r="222" spans="1:25" ht="63.75" x14ac:dyDescent="0.25">
      <c r="A222" s="81" t="s">
        <v>728</v>
      </c>
      <c r="B222" s="81" t="str">
        <f t="shared" si="30"/>
        <v>SED - Secretaria de Estado da Educação</v>
      </c>
      <c r="C222" s="63">
        <v>45001</v>
      </c>
      <c r="D222" s="63" t="s">
        <v>280</v>
      </c>
      <c r="E222" s="62" t="s">
        <v>300</v>
      </c>
      <c r="F222" s="144" t="str">
        <f t="shared" si="31"/>
        <v>45001 - Secretaria de Estado da Educação</v>
      </c>
      <c r="G222" s="63">
        <v>610</v>
      </c>
      <c r="H222" s="144" t="str">
        <f t="shared" si="32"/>
        <v>610 - Educação Básica com Qualidade e Equidade</v>
      </c>
      <c r="I222" s="62" t="s">
        <v>282</v>
      </c>
      <c r="J222" s="33" t="s">
        <v>283</v>
      </c>
      <c r="K222" s="146" t="s">
        <v>464</v>
      </c>
      <c r="L222" s="66" t="s">
        <v>234</v>
      </c>
      <c r="M222" s="62"/>
      <c r="N222" s="70" t="s">
        <v>25</v>
      </c>
      <c r="O222" s="63">
        <v>2016</v>
      </c>
      <c r="P222" s="79">
        <v>13.9</v>
      </c>
      <c r="Q222" s="63">
        <v>2019</v>
      </c>
      <c r="R222" s="76">
        <v>9</v>
      </c>
      <c r="S222" s="146"/>
      <c r="T222" s="146"/>
      <c r="U222" s="66"/>
      <c r="V222" s="67" t="s">
        <v>284</v>
      </c>
      <c r="W222" s="68">
        <f t="shared" si="33"/>
        <v>0.64748201438848918</v>
      </c>
      <c r="X222" s="68">
        <f t="shared" si="35"/>
        <v>0.54444444444444451</v>
      </c>
      <c r="Y222" s="62" t="str">
        <f t="shared" si="34"/>
        <v>Taxa de reprovação no ensino médio - rede estadual (%)</v>
      </c>
    </row>
    <row r="223" spans="1:25" ht="63.75" x14ac:dyDescent="0.25">
      <c r="A223" s="81" t="s">
        <v>728</v>
      </c>
      <c r="B223" s="81" t="str">
        <f t="shared" si="30"/>
        <v>SED - Secretaria de Estado da Educação</v>
      </c>
      <c r="C223" s="63">
        <v>45001</v>
      </c>
      <c r="D223" s="63" t="s">
        <v>280</v>
      </c>
      <c r="E223" s="62" t="s">
        <v>300</v>
      </c>
      <c r="F223" s="144" t="str">
        <f t="shared" si="31"/>
        <v>45001 - Secretaria de Estado da Educação</v>
      </c>
      <c r="G223" s="70">
        <v>625</v>
      </c>
      <c r="H223" s="144" t="str">
        <f t="shared" si="32"/>
        <v>625 - Valorização dos Profissionais da Educação</v>
      </c>
      <c r="I223" s="62" t="s">
        <v>314</v>
      </c>
      <c r="J223" s="33" t="s">
        <v>467</v>
      </c>
      <c r="K223" s="146" t="s">
        <v>316</v>
      </c>
      <c r="L223" s="66" t="s">
        <v>234</v>
      </c>
      <c r="M223" s="62"/>
      <c r="N223" s="70" t="s">
        <v>25</v>
      </c>
      <c r="O223" s="63">
        <v>2018</v>
      </c>
      <c r="P223" s="79">
        <v>63.48</v>
      </c>
      <c r="Q223" s="63">
        <v>2019</v>
      </c>
      <c r="R223" s="117">
        <v>40</v>
      </c>
      <c r="S223" s="146"/>
      <c r="T223" s="146"/>
      <c r="U223" s="66"/>
      <c r="V223" s="67" t="s">
        <v>318</v>
      </c>
      <c r="W223" s="68">
        <f t="shared" si="33"/>
        <v>0.63011972274732198</v>
      </c>
      <c r="X223" s="68">
        <f t="shared" si="35"/>
        <v>0.58699999999999997</v>
      </c>
      <c r="Y223" s="62" t="str">
        <f t="shared" si="34"/>
        <v>Percentual de professores ACTs na rede estadual de ensino (%)</v>
      </c>
    </row>
    <row r="224" spans="1:25" ht="63.75" x14ac:dyDescent="0.25">
      <c r="A224" s="81" t="s">
        <v>728</v>
      </c>
      <c r="B224" s="81" t="str">
        <f t="shared" si="30"/>
        <v>SED - Secretaria de Estado da Educação</v>
      </c>
      <c r="C224" s="63">
        <v>45001</v>
      </c>
      <c r="D224" s="63" t="s">
        <v>280</v>
      </c>
      <c r="E224" s="62" t="s">
        <v>300</v>
      </c>
      <c r="F224" s="144" t="str">
        <f t="shared" si="31"/>
        <v>45001 - Secretaria de Estado da Educação</v>
      </c>
      <c r="G224" s="70">
        <v>625</v>
      </c>
      <c r="H224" s="144" t="str">
        <f t="shared" si="32"/>
        <v>625 - Valorização dos Profissionais da Educação</v>
      </c>
      <c r="I224" s="62" t="s">
        <v>314</v>
      </c>
      <c r="J224" s="33" t="s">
        <v>467</v>
      </c>
      <c r="K224" s="146" t="s">
        <v>317</v>
      </c>
      <c r="L224" s="66" t="s">
        <v>234</v>
      </c>
      <c r="M224" s="62"/>
      <c r="N224" s="70" t="s">
        <v>25</v>
      </c>
      <c r="O224" s="63">
        <v>2018</v>
      </c>
      <c r="P224" s="118">
        <v>5.0000000000000001E-3</v>
      </c>
      <c r="Q224" s="63">
        <v>2019</v>
      </c>
      <c r="R224" s="117">
        <v>0.15</v>
      </c>
      <c r="S224" s="146"/>
      <c r="T224" s="146"/>
      <c r="U224" s="66"/>
      <c r="V224" s="67" t="s">
        <v>318</v>
      </c>
      <c r="W224" s="68">
        <f t="shared" si="33"/>
        <v>30</v>
      </c>
      <c r="X224" s="68">
        <f t="shared" si="35"/>
        <v>-0.96666666666666667</v>
      </c>
      <c r="Y224" s="62" t="str">
        <f t="shared" si="34"/>
        <v>Percentual de profissionais de educação da rede estadual que se afastaram para fazer pós-graduação (%)</v>
      </c>
    </row>
    <row r="225" spans="1:25" ht="38.25" x14ac:dyDescent="0.25">
      <c r="A225" s="81" t="s">
        <v>728</v>
      </c>
      <c r="B225" s="81" t="str">
        <f t="shared" si="30"/>
        <v>SED - Secretaria de Estado da Educação</v>
      </c>
      <c r="C225" s="63">
        <v>45001</v>
      </c>
      <c r="D225" s="63" t="s">
        <v>280</v>
      </c>
      <c r="E225" s="62" t="s">
        <v>300</v>
      </c>
      <c r="F225" s="144" t="str">
        <f t="shared" si="31"/>
        <v>45001 - Secretaria de Estado da Educação</v>
      </c>
      <c r="G225" s="70">
        <v>626</v>
      </c>
      <c r="H225" s="144" t="str">
        <f t="shared" si="32"/>
        <v xml:space="preserve">626 - Redução das Desigualdades e Valorização da Diversidade </v>
      </c>
      <c r="I225" s="62" t="s">
        <v>320</v>
      </c>
      <c r="J225" s="33" t="s">
        <v>616</v>
      </c>
      <c r="K225" s="146" t="s">
        <v>588</v>
      </c>
      <c r="L225" s="66" t="s">
        <v>234</v>
      </c>
      <c r="M225" s="62"/>
      <c r="N225" s="70" t="s">
        <v>25</v>
      </c>
      <c r="O225" s="63">
        <v>2013</v>
      </c>
      <c r="P225" s="79">
        <v>72.5</v>
      </c>
      <c r="Q225" s="63">
        <v>2019</v>
      </c>
      <c r="R225" s="79">
        <v>60</v>
      </c>
      <c r="S225" s="146"/>
      <c r="T225" s="146"/>
      <c r="U225" s="66"/>
      <c r="V225" s="67" t="s">
        <v>285</v>
      </c>
      <c r="W225" s="68">
        <f t="shared" si="33"/>
        <v>0.82758620689655171</v>
      </c>
      <c r="X225" s="68">
        <f t="shared" si="35"/>
        <v>0.20833333333333334</v>
      </c>
      <c r="Y225" s="62" t="str">
        <f t="shared" si="34"/>
        <v>Percentual da população de 18 e 29 anos com menos de 12 anos de escolaridade (%)</v>
      </c>
    </row>
    <row r="226" spans="1:25" ht="51" x14ac:dyDescent="0.25">
      <c r="A226" s="81" t="s">
        <v>728</v>
      </c>
      <c r="B226" s="81" t="str">
        <f t="shared" si="30"/>
        <v>SED - Secretaria de Estado da Educação</v>
      </c>
      <c r="C226" s="63">
        <v>45001</v>
      </c>
      <c r="D226" s="63" t="s">
        <v>280</v>
      </c>
      <c r="E226" s="62" t="s">
        <v>300</v>
      </c>
      <c r="F226" s="144" t="str">
        <f t="shared" si="31"/>
        <v>45001 - Secretaria de Estado da Educação</v>
      </c>
      <c r="G226" s="70">
        <v>626</v>
      </c>
      <c r="H226" s="144" t="str">
        <f t="shared" si="32"/>
        <v xml:space="preserve">626 - Redução das Desigualdades e Valorização da Diversidade </v>
      </c>
      <c r="I226" s="62" t="s">
        <v>320</v>
      </c>
      <c r="J226" s="33" t="s">
        <v>616</v>
      </c>
      <c r="K226" s="146" t="s">
        <v>589</v>
      </c>
      <c r="L226" s="66" t="s">
        <v>234</v>
      </c>
      <c r="M226" s="62"/>
      <c r="N226" s="70" t="s">
        <v>25</v>
      </c>
      <c r="O226" s="63">
        <v>2013</v>
      </c>
      <c r="P226" s="79">
        <v>96.6</v>
      </c>
      <c r="Q226" s="63">
        <v>2019</v>
      </c>
      <c r="R226" s="79">
        <v>80</v>
      </c>
      <c r="S226" s="146"/>
      <c r="T226" s="146"/>
      <c r="U226" s="66"/>
      <c r="V226" s="67" t="s">
        <v>285</v>
      </c>
      <c r="W226" s="68">
        <f t="shared" si="33"/>
        <v>0.82815734989648038</v>
      </c>
      <c r="X226" s="68">
        <f t="shared" si="35"/>
        <v>0.20749999999999993</v>
      </c>
      <c r="Y226" s="62" t="str">
        <f t="shared" si="34"/>
        <v>Percentual da população de 18 e 29 anos entre os 25% mais pobres com menos de 12 anos de escolaridade (%)</v>
      </c>
    </row>
    <row r="227" spans="1:25" ht="51" x14ac:dyDescent="0.25">
      <c r="A227" s="81" t="s">
        <v>728</v>
      </c>
      <c r="B227" s="81" t="str">
        <f t="shared" si="30"/>
        <v>SED - Secretaria de Estado da Educação</v>
      </c>
      <c r="C227" s="63">
        <v>45001</v>
      </c>
      <c r="D227" s="63" t="s">
        <v>280</v>
      </c>
      <c r="E227" s="62" t="s">
        <v>300</v>
      </c>
      <c r="F227" s="144" t="str">
        <f t="shared" si="31"/>
        <v>45001 - Secretaria de Estado da Educação</v>
      </c>
      <c r="G227" s="70">
        <v>626</v>
      </c>
      <c r="H227" s="144" t="str">
        <f t="shared" si="32"/>
        <v xml:space="preserve">626 - Redução das Desigualdades e Valorização da Diversidade </v>
      </c>
      <c r="I227" s="62" t="s">
        <v>320</v>
      </c>
      <c r="J227" s="33" t="s">
        <v>616</v>
      </c>
      <c r="K227" s="146" t="s">
        <v>590</v>
      </c>
      <c r="L227" s="66" t="s">
        <v>234</v>
      </c>
      <c r="M227" s="62"/>
      <c r="N227" s="70" t="s">
        <v>25</v>
      </c>
      <c r="O227" s="63">
        <v>2013</v>
      </c>
      <c r="P227" s="79">
        <v>86.5</v>
      </c>
      <c r="Q227" s="63">
        <v>2019</v>
      </c>
      <c r="R227" s="79">
        <v>70</v>
      </c>
      <c r="S227" s="146"/>
      <c r="T227" s="146"/>
      <c r="U227" s="66"/>
      <c r="V227" s="67" t="s">
        <v>285</v>
      </c>
      <c r="W227" s="68">
        <f t="shared" si="33"/>
        <v>0.80924855491329484</v>
      </c>
      <c r="X227" s="68">
        <f t="shared" si="35"/>
        <v>0.23571428571428571</v>
      </c>
      <c r="Y227" s="62" t="str">
        <f t="shared" si="34"/>
        <v>Percentual da população de 18 e 29 anos residente no campo com menos de 12 anos de escolaridade (%)</v>
      </c>
    </row>
    <row r="228" spans="1:25" ht="38.25" x14ac:dyDescent="0.25">
      <c r="A228" s="81" t="s">
        <v>728</v>
      </c>
      <c r="B228" s="81" t="str">
        <f t="shared" si="30"/>
        <v>SED - Secretaria de Estado da Educação</v>
      </c>
      <c r="C228" s="63">
        <v>45001</v>
      </c>
      <c r="D228" s="63" t="s">
        <v>280</v>
      </c>
      <c r="E228" s="62" t="s">
        <v>300</v>
      </c>
      <c r="F228" s="144" t="str">
        <f t="shared" si="31"/>
        <v>45001 - Secretaria de Estado da Educação</v>
      </c>
      <c r="G228" s="70">
        <v>626</v>
      </c>
      <c r="H228" s="144" t="str">
        <f t="shared" si="32"/>
        <v xml:space="preserve">626 - Redução das Desigualdades e Valorização da Diversidade </v>
      </c>
      <c r="I228" s="62" t="s">
        <v>320</v>
      </c>
      <c r="J228" s="33" t="s">
        <v>616</v>
      </c>
      <c r="K228" s="146" t="s">
        <v>591</v>
      </c>
      <c r="L228" s="66" t="s">
        <v>234</v>
      </c>
      <c r="M228" s="62"/>
      <c r="N228" s="70" t="s">
        <v>25</v>
      </c>
      <c r="O228" s="63">
        <v>2013</v>
      </c>
      <c r="P228" s="79">
        <v>89</v>
      </c>
      <c r="Q228" s="63">
        <v>2019</v>
      </c>
      <c r="R228" s="79">
        <v>79</v>
      </c>
      <c r="S228" s="146"/>
      <c r="T228" s="146"/>
      <c r="U228" s="66"/>
      <c r="V228" s="67" t="s">
        <v>285</v>
      </c>
      <c r="W228" s="68">
        <f t="shared" si="33"/>
        <v>0.88764044943820219</v>
      </c>
      <c r="X228" s="68">
        <f t="shared" si="35"/>
        <v>0.12658227848101267</v>
      </c>
      <c r="Y228" s="62" t="str">
        <f t="shared" si="34"/>
        <v>Percentual da população negra entre 18 e 29 anos com menos de 12 anos de escolaridade (%)</v>
      </c>
    </row>
    <row r="229" spans="1:25" ht="51" x14ac:dyDescent="0.25">
      <c r="A229" s="81" t="s">
        <v>725</v>
      </c>
      <c r="B229" s="81" t="str">
        <f t="shared" si="30"/>
        <v>SIE/DEINFRA - Secretaria de Estado da Infraestrutura</v>
      </c>
      <c r="C229" s="63">
        <v>53001</v>
      </c>
      <c r="D229" s="63" t="s">
        <v>521</v>
      </c>
      <c r="E229" s="62" t="s">
        <v>296</v>
      </c>
      <c r="F229" s="144" t="str">
        <f t="shared" si="31"/>
        <v>53001 - Secretaria de Estado da Infraestrutura</v>
      </c>
      <c r="G229" s="63">
        <v>130</v>
      </c>
      <c r="H229" s="144" t="str">
        <f t="shared" si="32"/>
        <v>130 - Conservação e Segurança Rodoviária</v>
      </c>
      <c r="I229" s="62" t="s">
        <v>369</v>
      </c>
      <c r="J229" s="33" t="s">
        <v>27</v>
      </c>
      <c r="K229" s="147" t="s">
        <v>233</v>
      </c>
      <c r="L229" s="66" t="s">
        <v>234</v>
      </c>
      <c r="M229" s="72"/>
      <c r="N229" s="70" t="s">
        <v>491</v>
      </c>
      <c r="O229" s="63">
        <v>2016</v>
      </c>
      <c r="P229" s="64">
        <v>4</v>
      </c>
      <c r="Q229" s="63">
        <v>2019</v>
      </c>
      <c r="R229" s="64">
        <v>3</v>
      </c>
      <c r="S229" s="147"/>
      <c r="T229" s="147"/>
      <c r="U229" s="66"/>
      <c r="V229" s="67" t="s">
        <v>521</v>
      </c>
      <c r="W229" s="68">
        <f t="shared" si="33"/>
        <v>0.75</v>
      </c>
      <c r="X229" s="68">
        <v>1</v>
      </c>
      <c r="Y229" s="62" t="str">
        <f t="shared" si="34"/>
        <v>Mortes por acidentes de trânsito em rodovias estaduais/100mil habitantes (taxa)</v>
      </c>
    </row>
    <row r="230" spans="1:25" ht="38.25" x14ac:dyDescent="0.25">
      <c r="A230" s="127" t="s">
        <v>725</v>
      </c>
      <c r="B230" s="81" t="str">
        <f t="shared" si="30"/>
        <v>DETER - Departamento de Transportes e Terminais</v>
      </c>
      <c r="C230" s="128">
        <v>53023</v>
      </c>
      <c r="D230" s="128" t="s">
        <v>219</v>
      </c>
      <c r="E230" s="129" t="s">
        <v>312</v>
      </c>
      <c r="F230" s="144" t="str">
        <f t="shared" si="31"/>
        <v>53023 - Departamento de Transportes e Terminais</v>
      </c>
      <c r="G230" s="128">
        <v>115</v>
      </c>
      <c r="H230" s="144" t="str">
        <f t="shared" si="32"/>
        <v>115 - Gestão do Sistema de Transporte Intermunicipal de Pessoas</v>
      </c>
      <c r="I230" s="129" t="s">
        <v>220</v>
      </c>
      <c r="J230" s="129" t="s">
        <v>221</v>
      </c>
      <c r="K230" s="144" t="s">
        <v>739</v>
      </c>
      <c r="L230" s="128" t="s">
        <v>234</v>
      </c>
      <c r="M230" s="129" t="s">
        <v>740</v>
      </c>
      <c r="N230" s="128" t="s">
        <v>753</v>
      </c>
      <c r="O230" s="129">
        <v>2018</v>
      </c>
      <c r="P230" s="129">
        <v>7</v>
      </c>
      <c r="Q230" s="129">
        <v>2019</v>
      </c>
      <c r="R230" s="133">
        <v>10</v>
      </c>
      <c r="S230" s="144"/>
      <c r="T230" s="144"/>
      <c r="U230" s="128"/>
      <c r="V230" s="130" t="s">
        <v>219</v>
      </c>
      <c r="W230" s="68">
        <f>IFERROR((R230-P230)/R230+1,0)</f>
        <v>1.3</v>
      </c>
      <c r="X230" s="131">
        <f>(R230-P230)/P230</f>
        <v>0.42857142857142855</v>
      </c>
      <c r="Y230" s="62" t="str">
        <f t="shared" si="34"/>
        <v>IMF - Idade média da frota (anos)</v>
      </c>
    </row>
    <row r="231" spans="1:25" ht="51" x14ac:dyDescent="0.25">
      <c r="A231" s="81" t="s">
        <v>163</v>
      </c>
      <c r="B231" s="81" t="str">
        <f t="shared" si="30"/>
        <v>SEA - Secretaria de Estado de Administração</v>
      </c>
      <c r="C231" s="63">
        <v>47001</v>
      </c>
      <c r="D231" s="63" t="s">
        <v>86</v>
      </c>
      <c r="E231" s="62" t="s">
        <v>366</v>
      </c>
      <c r="F231" s="144" t="str">
        <f t="shared" si="31"/>
        <v>47001 - Secretaria de Estado de Administração</v>
      </c>
      <c r="G231" s="63">
        <v>850</v>
      </c>
      <c r="H231" s="144" t="str">
        <f t="shared" si="32"/>
        <v>850 - Gestão de Pessoas</v>
      </c>
      <c r="I231" s="62" t="s">
        <v>163</v>
      </c>
      <c r="J231" s="73" t="s">
        <v>88</v>
      </c>
      <c r="K231" s="144" t="s">
        <v>479</v>
      </c>
      <c r="L231" s="66" t="s">
        <v>176</v>
      </c>
      <c r="M231" s="62" t="s">
        <v>115</v>
      </c>
      <c r="N231" s="63" t="s">
        <v>25</v>
      </c>
      <c r="O231" s="63">
        <v>2016</v>
      </c>
      <c r="P231" s="89">
        <v>7</v>
      </c>
      <c r="Q231" s="63">
        <v>2019</v>
      </c>
      <c r="R231" s="64">
        <v>3</v>
      </c>
      <c r="S231" s="144"/>
      <c r="T231" s="144"/>
      <c r="U231" s="66"/>
      <c r="V231" s="67" t="s">
        <v>86</v>
      </c>
      <c r="W231" s="68">
        <f t="shared" ref="W231:W251" si="36">IFERROR((R231/P231),0)</f>
        <v>0.42857142857142855</v>
      </c>
      <c r="X231" s="68">
        <f t="shared" ref="X231:X236" si="37">IFERROR((P231-R231)/R231,0)</f>
        <v>1.3333333333333333</v>
      </c>
      <c r="Y231" s="62" t="str">
        <f t="shared" si="34"/>
        <v>Índice de absenteísmo (anual)
 (%)</v>
      </c>
    </row>
    <row r="232" spans="1:25" ht="51" x14ac:dyDescent="0.25">
      <c r="A232" s="81" t="s">
        <v>163</v>
      </c>
      <c r="B232" s="81" t="str">
        <f t="shared" si="30"/>
        <v>SEA - Secretaria de Estado de Administração</v>
      </c>
      <c r="C232" s="63">
        <v>47001</v>
      </c>
      <c r="D232" s="63" t="s">
        <v>86</v>
      </c>
      <c r="E232" s="62" t="s">
        <v>366</v>
      </c>
      <c r="F232" s="144" t="str">
        <f t="shared" si="31"/>
        <v>47001 - Secretaria de Estado de Administração</v>
      </c>
      <c r="G232" s="63">
        <v>850</v>
      </c>
      <c r="H232" s="144" t="str">
        <f t="shared" si="32"/>
        <v>850 - Gestão de Pessoas</v>
      </c>
      <c r="I232" s="62" t="s">
        <v>163</v>
      </c>
      <c r="J232" s="73" t="s">
        <v>88</v>
      </c>
      <c r="K232" s="144" t="s">
        <v>116</v>
      </c>
      <c r="L232" s="66" t="s">
        <v>176</v>
      </c>
      <c r="M232" s="62" t="s">
        <v>117</v>
      </c>
      <c r="N232" s="63" t="s">
        <v>25</v>
      </c>
      <c r="O232" s="63">
        <v>2016</v>
      </c>
      <c r="P232" s="89">
        <v>48</v>
      </c>
      <c r="Q232" s="63">
        <v>2019</v>
      </c>
      <c r="R232" s="64">
        <v>47</v>
      </c>
      <c r="S232" s="144"/>
      <c r="T232" s="144"/>
      <c r="U232" s="66"/>
      <c r="V232" s="67" t="s">
        <v>86</v>
      </c>
      <c r="W232" s="68">
        <f t="shared" si="36"/>
        <v>0.97916666666666663</v>
      </c>
      <c r="X232" s="68">
        <f t="shared" si="37"/>
        <v>2.1276595744680851E-2</v>
      </c>
      <c r="Y232" s="62" t="str">
        <f t="shared" si="34"/>
        <v>Índice de limite prudencial com o pagamento da folha estadual no ano (%)</v>
      </c>
    </row>
    <row r="233" spans="1:25" ht="89.25" x14ac:dyDescent="0.25">
      <c r="A233" s="81" t="s">
        <v>163</v>
      </c>
      <c r="B233" s="81" t="str">
        <f t="shared" si="30"/>
        <v>SEA - Secretaria de Estado de Administração</v>
      </c>
      <c r="C233" s="63">
        <v>47001</v>
      </c>
      <c r="D233" s="63" t="s">
        <v>86</v>
      </c>
      <c r="E233" s="62" t="s">
        <v>366</v>
      </c>
      <c r="F233" s="144" t="str">
        <f t="shared" si="31"/>
        <v>47001 - Secretaria de Estado de Administração</v>
      </c>
      <c r="G233" s="63">
        <v>855</v>
      </c>
      <c r="H233" s="144" t="str">
        <f t="shared" si="32"/>
        <v>855 - Saúde Ocupacional</v>
      </c>
      <c r="I233" s="62" t="s">
        <v>166</v>
      </c>
      <c r="J233" s="73" t="s">
        <v>94</v>
      </c>
      <c r="K233" s="144" t="s">
        <v>535</v>
      </c>
      <c r="L233" s="66" t="s">
        <v>176</v>
      </c>
      <c r="M233" s="62" t="s">
        <v>118</v>
      </c>
      <c r="N233" s="63" t="s">
        <v>25</v>
      </c>
      <c r="O233" s="63">
        <v>2016</v>
      </c>
      <c r="P233" s="89">
        <v>6</v>
      </c>
      <c r="Q233" s="63">
        <v>2019</v>
      </c>
      <c r="R233" s="90">
        <v>3</v>
      </c>
      <c r="S233" s="144"/>
      <c r="T233" s="144"/>
      <c r="U233" s="66"/>
      <c r="V233" s="67" t="s">
        <v>86</v>
      </c>
      <c r="W233" s="68">
        <f t="shared" si="36"/>
        <v>0.5</v>
      </c>
      <c r="X233" s="68">
        <f t="shared" si="37"/>
        <v>1</v>
      </c>
      <c r="Y233" s="62" t="str">
        <f t="shared" si="34"/>
        <v>Índice de absenteísmo doença (%)</v>
      </c>
    </row>
    <row r="234" spans="1:25" ht="89.25" x14ac:dyDescent="0.25">
      <c r="A234" s="81" t="s">
        <v>163</v>
      </c>
      <c r="B234" s="81" t="str">
        <f t="shared" si="30"/>
        <v>SEA - Secretaria de Estado de Administração</v>
      </c>
      <c r="C234" s="63">
        <v>47001</v>
      </c>
      <c r="D234" s="63" t="s">
        <v>86</v>
      </c>
      <c r="E234" s="62" t="s">
        <v>366</v>
      </c>
      <c r="F234" s="144" t="str">
        <f t="shared" si="31"/>
        <v>47001 - Secretaria de Estado de Administração</v>
      </c>
      <c r="G234" s="63">
        <v>855</v>
      </c>
      <c r="H234" s="144" t="str">
        <f t="shared" si="32"/>
        <v>855 - Saúde Ocupacional</v>
      </c>
      <c r="I234" s="62" t="s">
        <v>166</v>
      </c>
      <c r="J234" s="73" t="s">
        <v>94</v>
      </c>
      <c r="K234" s="144" t="s">
        <v>536</v>
      </c>
      <c r="L234" s="66" t="s">
        <v>176</v>
      </c>
      <c r="M234" s="62" t="s">
        <v>120</v>
      </c>
      <c r="N234" s="63" t="s">
        <v>25</v>
      </c>
      <c r="O234" s="63">
        <v>2016</v>
      </c>
      <c r="P234" s="89">
        <v>16</v>
      </c>
      <c r="Q234" s="63">
        <v>2019</v>
      </c>
      <c r="R234" s="90">
        <v>13</v>
      </c>
      <c r="S234" s="144"/>
      <c r="T234" s="144"/>
      <c r="U234" s="66"/>
      <c r="V234" s="67" t="s">
        <v>86</v>
      </c>
      <c r="W234" s="68">
        <f t="shared" si="36"/>
        <v>0.8125</v>
      </c>
      <c r="X234" s="68">
        <f t="shared" si="37"/>
        <v>0.23076923076923078</v>
      </c>
      <c r="Y234" s="62" t="str">
        <f t="shared" si="34"/>
        <v>Índice de duração de LTS (%)</v>
      </c>
    </row>
    <row r="235" spans="1:25" ht="89.25" x14ac:dyDescent="0.25">
      <c r="A235" s="81" t="s">
        <v>163</v>
      </c>
      <c r="B235" s="81" t="str">
        <f t="shared" si="30"/>
        <v>SEA - Secretaria de Estado de Administração</v>
      </c>
      <c r="C235" s="63">
        <v>47001</v>
      </c>
      <c r="D235" s="63" t="s">
        <v>86</v>
      </c>
      <c r="E235" s="62" t="s">
        <v>366</v>
      </c>
      <c r="F235" s="144" t="str">
        <f t="shared" si="31"/>
        <v>47001 - Secretaria de Estado de Administração</v>
      </c>
      <c r="G235" s="63">
        <v>855</v>
      </c>
      <c r="H235" s="144" t="str">
        <f t="shared" si="32"/>
        <v>855 - Saúde Ocupacional</v>
      </c>
      <c r="I235" s="62" t="s">
        <v>166</v>
      </c>
      <c r="J235" s="73" t="s">
        <v>94</v>
      </c>
      <c r="K235" s="144" t="s">
        <v>537</v>
      </c>
      <c r="L235" s="66" t="s">
        <v>176</v>
      </c>
      <c r="M235" s="62" t="s">
        <v>121</v>
      </c>
      <c r="N235" s="63" t="s">
        <v>25</v>
      </c>
      <c r="O235" s="63">
        <v>2016</v>
      </c>
      <c r="P235" s="89">
        <v>1</v>
      </c>
      <c r="Q235" s="63">
        <v>2019</v>
      </c>
      <c r="R235" s="90">
        <v>3.5000000000000001E-3</v>
      </c>
      <c r="S235" s="144"/>
      <c r="T235" s="144"/>
      <c r="U235" s="66"/>
      <c r="V235" s="67" t="s">
        <v>86</v>
      </c>
      <c r="W235" s="68">
        <f t="shared" si="36"/>
        <v>3.5000000000000001E-3</v>
      </c>
      <c r="X235" s="68">
        <f t="shared" si="37"/>
        <v>284.71428571428572</v>
      </c>
      <c r="Y235" s="62" t="str">
        <f t="shared" si="34"/>
        <v>Índice de frequência de LTS (%)</v>
      </c>
    </row>
    <row r="236" spans="1:25" ht="89.25" x14ac:dyDescent="0.25">
      <c r="A236" s="81" t="s">
        <v>163</v>
      </c>
      <c r="B236" s="81" t="str">
        <f t="shared" si="30"/>
        <v>SEA - Secretaria de Estado de Administração</v>
      </c>
      <c r="C236" s="63">
        <v>47001</v>
      </c>
      <c r="D236" s="63" t="s">
        <v>86</v>
      </c>
      <c r="E236" s="62" t="s">
        <v>366</v>
      </c>
      <c r="F236" s="144" t="str">
        <f t="shared" si="31"/>
        <v>47001 - Secretaria de Estado de Administração</v>
      </c>
      <c r="G236" s="63">
        <v>855</v>
      </c>
      <c r="H236" s="144" t="str">
        <f t="shared" si="32"/>
        <v>855 - Saúde Ocupacional</v>
      </c>
      <c r="I236" s="62" t="s">
        <v>166</v>
      </c>
      <c r="J236" s="73" t="s">
        <v>94</v>
      </c>
      <c r="K236" s="144" t="s">
        <v>538</v>
      </c>
      <c r="L236" s="66" t="s">
        <v>176</v>
      </c>
      <c r="M236" s="62" t="s">
        <v>119</v>
      </c>
      <c r="N236" s="63" t="s">
        <v>25</v>
      </c>
      <c r="O236" s="63">
        <v>2016</v>
      </c>
      <c r="P236" s="89">
        <v>23</v>
      </c>
      <c r="Q236" s="63">
        <v>2019</v>
      </c>
      <c r="R236" s="90">
        <v>20</v>
      </c>
      <c r="S236" s="144"/>
      <c r="T236" s="144"/>
      <c r="U236" s="66"/>
      <c r="V236" s="67" t="s">
        <v>86</v>
      </c>
      <c r="W236" s="68">
        <f t="shared" si="36"/>
        <v>0.86956521739130432</v>
      </c>
      <c r="X236" s="68">
        <f t="shared" si="37"/>
        <v>0.15</v>
      </c>
      <c r="Y236" s="62" t="str">
        <f t="shared" si="34"/>
        <v>Taxa de afastamento por LTS (%)</v>
      </c>
    </row>
    <row r="237" spans="1:25" ht="51" x14ac:dyDescent="0.25">
      <c r="A237" s="81" t="s">
        <v>163</v>
      </c>
      <c r="B237" s="81" t="str">
        <f t="shared" si="30"/>
        <v>IPREV - Instituto de Previdência do Estado</v>
      </c>
      <c r="C237" s="63">
        <v>47022</v>
      </c>
      <c r="D237" s="63" t="s">
        <v>103</v>
      </c>
      <c r="E237" s="62" t="s">
        <v>308</v>
      </c>
      <c r="F237" s="144" t="str">
        <f t="shared" si="31"/>
        <v>47022 - Instituto de Previdência do Estado</v>
      </c>
      <c r="G237" s="63">
        <v>860</v>
      </c>
      <c r="H237" s="144" t="str">
        <f t="shared" si="32"/>
        <v>860 - Gestão Previdenciária</v>
      </c>
      <c r="I237" s="62" t="s">
        <v>164</v>
      </c>
      <c r="J237" s="73" t="s">
        <v>56</v>
      </c>
      <c r="K237" s="144" t="s">
        <v>646</v>
      </c>
      <c r="L237" s="66" t="s">
        <v>176</v>
      </c>
      <c r="M237" s="62"/>
      <c r="N237" s="70" t="s">
        <v>20</v>
      </c>
      <c r="O237" s="63">
        <v>2014</v>
      </c>
      <c r="P237" s="76">
        <v>24</v>
      </c>
      <c r="Q237" s="63">
        <v>2019</v>
      </c>
      <c r="R237" s="76">
        <v>24</v>
      </c>
      <c r="S237" s="144"/>
      <c r="T237" s="144"/>
      <c r="U237" s="66"/>
      <c r="V237" s="67" t="s">
        <v>103</v>
      </c>
      <c r="W237" s="68">
        <f t="shared" si="36"/>
        <v>1</v>
      </c>
      <c r="X237" s="68"/>
      <c r="Y237" s="62" t="str">
        <f t="shared" si="34"/>
        <v>Número de auxílios reclusão concedidos - acumulado (unidade)</v>
      </c>
    </row>
    <row r="238" spans="1:25" ht="114.75" x14ac:dyDescent="0.25">
      <c r="A238" s="81" t="s">
        <v>729</v>
      </c>
      <c r="B238" s="81" t="str">
        <f t="shared" si="30"/>
        <v>SES - Secretaria de Estado da Saúde</v>
      </c>
      <c r="C238" s="63">
        <v>48091</v>
      </c>
      <c r="D238" s="63" t="s">
        <v>242</v>
      </c>
      <c r="E238" s="62" t="s">
        <v>310</v>
      </c>
      <c r="F238" s="144" t="str">
        <f t="shared" si="31"/>
        <v>48091 - Secretaria de Estado da Saúde</v>
      </c>
      <c r="G238" s="63">
        <v>420</v>
      </c>
      <c r="H238" s="144" t="str">
        <f t="shared" si="32"/>
        <v>420 - Atenção Básica</v>
      </c>
      <c r="I238" s="62" t="s">
        <v>257</v>
      </c>
      <c r="J238" s="33" t="s">
        <v>612</v>
      </c>
      <c r="K238" s="147" t="s">
        <v>258</v>
      </c>
      <c r="L238" s="66" t="s">
        <v>176</v>
      </c>
      <c r="M238" s="62"/>
      <c r="N238" s="70" t="s">
        <v>25</v>
      </c>
      <c r="O238" s="63">
        <v>2015</v>
      </c>
      <c r="P238" s="76">
        <v>28.39</v>
      </c>
      <c r="Q238" s="63">
        <v>2019</v>
      </c>
      <c r="R238" s="76">
        <v>25</v>
      </c>
      <c r="S238" s="147"/>
      <c r="T238" s="147"/>
      <c r="U238" s="66"/>
      <c r="V238" s="67" t="s">
        <v>260</v>
      </c>
      <c r="W238" s="68">
        <f t="shared" si="36"/>
        <v>0.88059175766114828</v>
      </c>
      <c r="X238" s="68">
        <v>1</v>
      </c>
      <c r="Y238" s="62" t="str">
        <f t="shared" si="34"/>
        <v>Proporção de internações por condições sensíveis à Atenção Básica (ICSAB) (%)</v>
      </c>
    </row>
    <row r="239" spans="1:25" ht="51" x14ac:dyDescent="0.25">
      <c r="A239" s="81" t="s">
        <v>729</v>
      </c>
      <c r="B239" s="81" t="str">
        <f t="shared" si="30"/>
        <v>SES - Secretaria de Estado da Saúde</v>
      </c>
      <c r="C239" s="63">
        <v>48091</v>
      </c>
      <c r="D239" s="63" t="s">
        <v>242</v>
      </c>
      <c r="E239" s="62" t="s">
        <v>310</v>
      </c>
      <c r="F239" s="144" t="str">
        <f t="shared" si="31"/>
        <v>48091 - Secretaria de Estado da Saúde</v>
      </c>
      <c r="G239" s="63">
        <v>440</v>
      </c>
      <c r="H239" s="144" t="str">
        <f t="shared" si="32"/>
        <v>440 - Assistência Farmacêutica</v>
      </c>
      <c r="I239" s="62" t="s">
        <v>265</v>
      </c>
      <c r="J239" s="33" t="s">
        <v>263</v>
      </c>
      <c r="K239" s="144" t="s">
        <v>486</v>
      </c>
      <c r="L239" s="66" t="s">
        <v>176</v>
      </c>
      <c r="M239" s="62"/>
      <c r="N239" s="70" t="s">
        <v>25</v>
      </c>
      <c r="O239" s="63">
        <v>2015</v>
      </c>
      <c r="P239" s="76">
        <v>14</v>
      </c>
      <c r="Q239" s="63">
        <v>2019</v>
      </c>
      <c r="R239" s="76">
        <v>15</v>
      </c>
      <c r="S239" s="144"/>
      <c r="T239" s="144"/>
      <c r="U239" s="66"/>
      <c r="V239" s="67" t="s">
        <v>269</v>
      </c>
      <c r="W239" s="68">
        <f t="shared" si="36"/>
        <v>1.0714285714285714</v>
      </c>
      <c r="X239" s="68">
        <v>1</v>
      </c>
      <c r="Y239" s="62" t="str">
        <f t="shared" ref="Y239:Y251" si="38">CONCATENATE(K239," ","(",N239,")")</f>
        <v>Percentual anual de devoluções de processos de solicitação de medicamentos, gerenciados pelo Sistema SISMEDEX (%)</v>
      </c>
    </row>
    <row r="240" spans="1:25" ht="63.75" x14ac:dyDescent="0.25">
      <c r="A240" s="81" t="s">
        <v>729</v>
      </c>
      <c r="B240" s="81" t="str">
        <f t="shared" si="30"/>
        <v>SES - Secretaria de Estado da Saúde</v>
      </c>
      <c r="C240" s="63">
        <v>48091</v>
      </c>
      <c r="D240" s="63" t="s">
        <v>242</v>
      </c>
      <c r="E240" s="62" t="s">
        <v>310</v>
      </c>
      <c r="F240" s="144" t="str">
        <f t="shared" si="31"/>
        <v>48091 - Secretaria de Estado da Saúde</v>
      </c>
      <c r="G240" s="63">
        <v>440</v>
      </c>
      <c r="H240" s="144" t="str">
        <f t="shared" si="32"/>
        <v>440 - Assistência Farmacêutica</v>
      </c>
      <c r="I240" s="62" t="s">
        <v>265</v>
      </c>
      <c r="J240" s="33" t="s">
        <v>263</v>
      </c>
      <c r="K240" s="144" t="s">
        <v>487</v>
      </c>
      <c r="L240" s="66" t="s">
        <v>176</v>
      </c>
      <c r="M240" s="62"/>
      <c r="N240" s="70" t="s">
        <v>25</v>
      </c>
      <c r="O240" s="63">
        <v>2015</v>
      </c>
      <c r="P240" s="76">
        <v>8</v>
      </c>
      <c r="Q240" s="63">
        <v>2019</v>
      </c>
      <c r="R240" s="76">
        <v>6</v>
      </c>
      <c r="S240" s="144"/>
      <c r="T240" s="144"/>
      <c r="U240" s="66"/>
      <c r="V240" s="67" t="s">
        <v>269</v>
      </c>
      <c r="W240" s="68">
        <f t="shared" si="36"/>
        <v>0.75</v>
      </c>
      <c r="X240" s="68">
        <v>1</v>
      </c>
      <c r="Y240" s="62" t="str">
        <f t="shared" si="38"/>
        <v>Tempo médio de espera para atendimento dos pacientes que requerem medicamentos do Componente Especializado da Assistência Farmacêutica (CEAF) (%)</v>
      </c>
    </row>
    <row r="241" spans="1:25" ht="114.75" x14ac:dyDescent="0.25">
      <c r="A241" s="81" t="s">
        <v>729</v>
      </c>
      <c r="B241" s="81" t="str">
        <f t="shared" si="30"/>
        <v>SES - Secretaria de Estado da Saúde</v>
      </c>
      <c r="C241" s="63">
        <v>48091</v>
      </c>
      <c r="D241" s="63" t="s">
        <v>242</v>
      </c>
      <c r="E241" s="62" t="s">
        <v>310</v>
      </c>
      <c r="F241" s="144" t="str">
        <f t="shared" si="31"/>
        <v>48091 - Secretaria de Estado da Saúde</v>
      </c>
      <c r="G241" s="63">
        <v>420</v>
      </c>
      <c r="H241" s="144" t="str">
        <f t="shared" si="32"/>
        <v>420 - Atenção Básica</v>
      </c>
      <c r="I241" s="62" t="s">
        <v>257</v>
      </c>
      <c r="J241" s="33" t="s">
        <v>612</v>
      </c>
      <c r="K241" s="147" t="s">
        <v>485</v>
      </c>
      <c r="L241" s="66" t="s">
        <v>176</v>
      </c>
      <c r="M241" s="62"/>
      <c r="N241" s="70" t="s">
        <v>491</v>
      </c>
      <c r="O241" s="63">
        <v>2016</v>
      </c>
      <c r="P241" s="79">
        <v>284.5</v>
      </c>
      <c r="Q241" s="63">
        <v>2019</v>
      </c>
      <c r="R241" s="76">
        <v>276.05</v>
      </c>
      <c r="S241" s="147"/>
      <c r="T241" s="147"/>
      <c r="U241" s="66"/>
      <c r="V241" s="67" t="s">
        <v>260</v>
      </c>
      <c r="W241" s="68">
        <f t="shared" si="36"/>
        <v>0.97029876977152907</v>
      </c>
      <c r="X241" s="68">
        <v>1</v>
      </c>
      <c r="Y241" s="62" t="str">
        <f t="shared" si="38"/>
        <v>Mortalidade prematura por doenças crônicas não transmissíveis  (taxa)</v>
      </c>
    </row>
    <row r="242" spans="1:25" ht="63.75" x14ac:dyDescent="0.25">
      <c r="A242" s="81" t="s">
        <v>729</v>
      </c>
      <c r="B242" s="81" t="str">
        <f t="shared" si="30"/>
        <v>SES - Secretaria de Estado da Saúde</v>
      </c>
      <c r="C242" s="63">
        <v>48091</v>
      </c>
      <c r="D242" s="63" t="s">
        <v>242</v>
      </c>
      <c r="E242" s="62" t="s">
        <v>310</v>
      </c>
      <c r="F242" s="144" t="str">
        <f t="shared" si="31"/>
        <v>48091 - Secretaria de Estado da Saúde</v>
      </c>
      <c r="G242" s="63">
        <v>410</v>
      </c>
      <c r="H242" s="144" t="str">
        <f t="shared" si="32"/>
        <v>410 - Vigilância em Saúde</v>
      </c>
      <c r="I242" s="62" t="s">
        <v>248</v>
      </c>
      <c r="J242" s="33" t="s">
        <v>611</v>
      </c>
      <c r="K242" s="147" t="s">
        <v>255</v>
      </c>
      <c r="L242" s="66" t="s">
        <v>176</v>
      </c>
      <c r="M242" s="62"/>
      <c r="N242" s="70" t="s">
        <v>20</v>
      </c>
      <c r="O242" s="63">
        <v>2015</v>
      </c>
      <c r="P242" s="76">
        <v>472</v>
      </c>
      <c r="Q242" s="63">
        <v>2019</v>
      </c>
      <c r="R242" s="76">
        <v>500</v>
      </c>
      <c r="S242" s="147"/>
      <c r="T242" s="147"/>
      <c r="U242" s="66"/>
      <c r="V242" s="67" t="s">
        <v>242</v>
      </c>
      <c r="W242" s="68">
        <f t="shared" si="36"/>
        <v>1.0593220338983051</v>
      </c>
      <c r="X242" s="68">
        <v>1</v>
      </c>
      <c r="Y242" s="62" t="str">
        <f t="shared" si="38"/>
        <v>Número de casos novos de sífilis congênita em menores de um ano de idade (unidade)</v>
      </c>
    </row>
    <row r="243" spans="1:25" ht="51" x14ac:dyDescent="0.25">
      <c r="A243" s="81" t="s">
        <v>720</v>
      </c>
      <c r="B243" s="81" t="str">
        <f t="shared" si="30"/>
        <v>SSP - Secretaria de Estado da Segurança Pública</v>
      </c>
      <c r="C243" s="63">
        <v>16000</v>
      </c>
      <c r="D243" s="63" t="s">
        <v>61</v>
      </c>
      <c r="E243" s="62" t="s">
        <v>304</v>
      </c>
      <c r="F243" s="144" t="str">
        <f t="shared" si="31"/>
        <v>16000 - Secretaria de Estado da Segurança Pública</v>
      </c>
      <c r="G243" s="63">
        <v>705</v>
      </c>
      <c r="H243" s="144" t="str">
        <f t="shared" si="32"/>
        <v>705 - Segurança Cidadã</v>
      </c>
      <c r="I243" s="62" t="s">
        <v>173</v>
      </c>
      <c r="J243" s="73" t="s">
        <v>623</v>
      </c>
      <c r="K243" s="150" t="s">
        <v>665</v>
      </c>
      <c r="L243" s="66" t="s">
        <v>234</v>
      </c>
      <c r="M243" s="62"/>
      <c r="N243" s="70" t="s">
        <v>25</v>
      </c>
      <c r="O243" s="63">
        <v>2019</v>
      </c>
      <c r="P243" s="65">
        <v>32</v>
      </c>
      <c r="Q243" s="63">
        <v>2019</v>
      </c>
      <c r="R243" s="65">
        <v>30</v>
      </c>
      <c r="S243" s="150"/>
      <c r="T243" s="150"/>
      <c r="U243" s="66"/>
      <c r="V243" s="67" t="s">
        <v>61</v>
      </c>
      <c r="W243" s="68">
        <f t="shared" si="36"/>
        <v>0.9375</v>
      </c>
      <c r="X243" s="68">
        <f t="shared" ref="X243:X251" si="39">IFERROR((P243-R243)/R243,0)</f>
        <v>6.6666666666666666E-2</v>
      </c>
      <c r="Y243" s="62" t="str">
        <f t="shared" si="38"/>
        <v>Percentual entre valor do prejuízo e valores de bens salvos nos incêndios (%)</v>
      </c>
    </row>
    <row r="244" spans="1:25" ht="25.5" x14ac:dyDescent="0.25">
      <c r="A244" s="81" t="s">
        <v>720</v>
      </c>
      <c r="B244" s="81" t="str">
        <f t="shared" si="30"/>
        <v>SSP - Secretaria de Estado da Segurança Pública</v>
      </c>
      <c r="C244" s="63">
        <v>16000</v>
      </c>
      <c r="D244" s="63" t="s">
        <v>61</v>
      </c>
      <c r="E244" s="62" t="s">
        <v>304</v>
      </c>
      <c r="F244" s="144" t="str">
        <f t="shared" si="31"/>
        <v>16000 - Secretaria de Estado da Segurança Pública</v>
      </c>
      <c r="G244" s="63">
        <v>706</v>
      </c>
      <c r="H244" s="144" t="str">
        <f t="shared" si="32"/>
        <v>706 - De Olho no Crime</v>
      </c>
      <c r="I244" s="62" t="s">
        <v>172</v>
      </c>
      <c r="J244" s="73" t="s">
        <v>624</v>
      </c>
      <c r="K244" s="144" t="s">
        <v>67</v>
      </c>
      <c r="L244" s="66" t="s">
        <v>176</v>
      </c>
      <c r="M244" s="62"/>
      <c r="N244" s="70" t="s">
        <v>617</v>
      </c>
      <c r="O244" s="63">
        <v>2016</v>
      </c>
      <c r="P244" s="64">
        <v>12134.871999999999</v>
      </c>
      <c r="Q244" s="63">
        <v>2019</v>
      </c>
      <c r="R244" s="65">
        <v>9200</v>
      </c>
      <c r="S244" s="144"/>
      <c r="T244" s="144"/>
      <c r="U244" s="66"/>
      <c r="V244" s="67" t="s">
        <v>61</v>
      </c>
      <c r="W244" s="68">
        <f t="shared" si="36"/>
        <v>0.75814561538020342</v>
      </c>
      <c r="X244" s="68">
        <f t="shared" si="39"/>
        <v>0.31900782608695644</v>
      </c>
      <c r="Y244" s="62" t="str">
        <f t="shared" si="38"/>
        <v>Quantidade de drogas apreendidas (Kg)</v>
      </c>
    </row>
    <row r="245" spans="1:25" ht="25.5" x14ac:dyDescent="0.25">
      <c r="A245" s="81" t="s">
        <v>720</v>
      </c>
      <c r="B245" s="81" t="str">
        <f t="shared" si="30"/>
        <v>SSP - Secretaria de Estado da Segurança Pública</v>
      </c>
      <c r="C245" s="63">
        <v>16000</v>
      </c>
      <c r="D245" s="63" t="s">
        <v>61</v>
      </c>
      <c r="E245" s="62" t="s">
        <v>304</v>
      </c>
      <c r="F245" s="144" t="str">
        <f t="shared" si="31"/>
        <v>16000 - Secretaria de Estado da Segurança Pública</v>
      </c>
      <c r="G245" s="63">
        <v>706</v>
      </c>
      <c r="H245" s="144" t="str">
        <f t="shared" si="32"/>
        <v>706 - De Olho no Crime</v>
      </c>
      <c r="I245" s="62" t="s">
        <v>172</v>
      </c>
      <c r="J245" s="73" t="s">
        <v>624</v>
      </c>
      <c r="K245" s="144" t="s">
        <v>394</v>
      </c>
      <c r="L245" s="66" t="s">
        <v>176</v>
      </c>
      <c r="M245" s="62" t="s">
        <v>62</v>
      </c>
      <c r="N245" s="70" t="s">
        <v>491</v>
      </c>
      <c r="O245" s="63">
        <v>2016</v>
      </c>
      <c r="P245" s="64">
        <v>12.92</v>
      </c>
      <c r="Q245" s="63">
        <v>2019</v>
      </c>
      <c r="R245" s="99">
        <v>9.9</v>
      </c>
      <c r="S245" s="144"/>
      <c r="T245" s="144"/>
      <c r="U245" s="66"/>
      <c r="V245" s="67" t="s">
        <v>61</v>
      </c>
      <c r="W245" s="68">
        <f t="shared" si="36"/>
        <v>0.76625386996904032</v>
      </c>
      <c r="X245" s="68">
        <f t="shared" si="39"/>
        <v>0.30505050505050502</v>
      </c>
      <c r="Y245" s="62" t="str">
        <f t="shared" si="38"/>
        <v>Taxa de homicídio  (taxa)</v>
      </c>
    </row>
    <row r="246" spans="1:25" ht="25.5" x14ac:dyDescent="0.25">
      <c r="A246" s="81" t="s">
        <v>720</v>
      </c>
      <c r="B246" s="81" t="str">
        <f t="shared" si="30"/>
        <v>SSP - Secretaria de Estado da Segurança Pública</v>
      </c>
      <c r="C246" s="63">
        <v>16000</v>
      </c>
      <c r="D246" s="63" t="s">
        <v>61</v>
      </c>
      <c r="E246" s="62" t="s">
        <v>304</v>
      </c>
      <c r="F246" s="144" t="str">
        <f t="shared" si="31"/>
        <v>16000 - Secretaria de Estado da Segurança Pública</v>
      </c>
      <c r="G246" s="63">
        <v>706</v>
      </c>
      <c r="H246" s="144" t="str">
        <f t="shared" si="32"/>
        <v>706 - De Olho no Crime</v>
      </c>
      <c r="I246" s="62" t="s">
        <v>172</v>
      </c>
      <c r="J246" s="73" t="s">
        <v>624</v>
      </c>
      <c r="K246" s="144" t="s">
        <v>395</v>
      </c>
      <c r="L246" s="66" t="s">
        <v>176</v>
      </c>
      <c r="M246" s="62" t="s">
        <v>63</v>
      </c>
      <c r="N246" s="70" t="s">
        <v>491</v>
      </c>
      <c r="O246" s="63">
        <v>2016</v>
      </c>
      <c r="P246" s="64">
        <v>0.89</v>
      </c>
      <c r="Q246" s="63">
        <v>2019</v>
      </c>
      <c r="R246" s="64">
        <v>0.9</v>
      </c>
      <c r="S246" s="144"/>
      <c r="T246" s="144"/>
      <c r="U246" s="66"/>
      <c r="V246" s="67" t="s">
        <v>61</v>
      </c>
      <c r="W246" s="68">
        <f t="shared" si="36"/>
        <v>1.0112359550561798</v>
      </c>
      <c r="X246" s="68">
        <f t="shared" si="39"/>
        <v>-1.111111111111112E-2</v>
      </c>
      <c r="Y246" s="62" t="str">
        <f t="shared" si="38"/>
        <v>Taxa de latrocínio  (taxa)</v>
      </c>
    </row>
    <row r="247" spans="1:25" ht="51" x14ac:dyDescent="0.25">
      <c r="A247" s="81" t="s">
        <v>720</v>
      </c>
      <c r="B247" s="81" t="str">
        <f t="shared" si="30"/>
        <v>SSP - Secretaria de Estado da Segurança Pública</v>
      </c>
      <c r="C247" s="63">
        <v>16000</v>
      </c>
      <c r="D247" s="84" t="s">
        <v>61</v>
      </c>
      <c r="E247" s="82" t="s">
        <v>304</v>
      </c>
      <c r="F247" s="144" t="str">
        <f t="shared" si="31"/>
        <v>16000 - Secretaria de Estado da Segurança Pública</v>
      </c>
      <c r="G247" s="84">
        <v>705</v>
      </c>
      <c r="H247" s="144" t="str">
        <f t="shared" si="32"/>
        <v>705 - Segurança Cidadã</v>
      </c>
      <c r="I247" s="82" t="s">
        <v>173</v>
      </c>
      <c r="J247" s="110" t="s">
        <v>623</v>
      </c>
      <c r="K247" s="144" t="s">
        <v>657</v>
      </c>
      <c r="L247" s="86" t="s">
        <v>176</v>
      </c>
      <c r="M247" s="82"/>
      <c r="N247" s="70" t="s">
        <v>20</v>
      </c>
      <c r="O247" s="84">
        <v>2017</v>
      </c>
      <c r="P247" s="85">
        <v>8</v>
      </c>
      <c r="Q247" s="84">
        <v>2019</v>
      </c>
      <c r="R247" s="85">
        <v>0</v>
      </c>
      <c r="S247" s="144"/>
      <c r="T247" s="144"/>
      <c r="U247" s="86"/>
      <c r="V247" s="87" t="s">
        <v>61</v>
      </c>
      <c r="W247" s="68">
        <f t="shared" si="36"/>
        <v>0</v>
      </c>
      <c r="X247" s="68">
        <f t="shared" si="39"/>
        <v>0</v>
      </c>
      <c r="Y247" s="62" t="str">
        <f t="shared" si="38"/>
        <v>Número de mortes em locais e horários monitorados (unidade)</v>
      </c>
    </row>
    <row r="248" spans="1:25" ht="51" x14ac:dyDescent="0.25">
      <c r="A248" s="81" t="s">
        <v>720</v>
      </c>
      <c r="B248" s="81" t="str">
        <f t="shared" si="30"/>
        <v>SSP - Secretaria de Estado da Segurança Pública</v>
      </c>
      <c r="C248" s="63">
        <v>16000</v>
      </c>
      <c r="D248" s="63" t="s">
        <v>61</v>
      </c>
      <c r="E248" s="62" t="s">
        <v>304</v>
      </c>
      <c r="F248" s="144" t="str">
        <f t="shared" si="31"/>
        <v>16000 - Secretaria de Estado da Segurança Pública</v>
      </c>
      <c r="G248" s="63">
        <v>705</v>
      </c>
      <c r="H248" s="144" t="str">
        <f t="shared" si="32"/>
        <v>705 - Segurança Cidadã</v>
      </c>
      <c r="I248" s="62" t="s">
        <v>173</v>
      </c>
      <c r="J248" s="73" t="s">
        <v>623</v>
      </c>
      <c r="K248" s="150" t="s">
        <v>664</v>
      </c>
      <c r="L248" s="66" t="s">
        <v>234</v>
      </c>
      <c r="M248" s="62"/>
      <c r="N248" s="70" t="s">
        <v>20</v>
      </c>
      <c r="O248" s="63">
        <v>2017</v>
      </c>
      <c r="P248" s="65">
        <v>10626</v>
      </c>
      <c r="Q248" s="63">
        <v>2019</v>
      </c>
      <c r="R248" s="65">
        <v>10000</v>
      </c>
      <c r="S248" s="150"/>
      <c r="T248" s="150"/>
      <c r="U248" s="66"/>
      <c r="V248" s="67" t="s">
        <v>61</v>
      </c>
      <c r="W248" s="68">
        <f t="shared" si="36"/>
        <v>0.94108789760963674</v>
      </c>
      <c r="X248" s="68">
        <f t="shared" si="39"/>
        <v>6.2600000000000003E-2</v>
      </c>
      <c r="Y248" s="62" t="str">
        <f t="shared" si="38"/>
        <v>Número de incêndios combatidos  (unidade)</v>
      </c>
    </row>
    <row r="249" spans="1:25" ht="25.5" x14ac:dyDescent="0.25">
      <c r="A249" s="81" t="s">
        <v>720</v>
      </c>
      <c r="B249" s="81" t="str">
        <f t="shared" si="30"/>
        <v>SSP - Secretaria de Estado da Segurança Pública</v>
      </c>
      <c r="C249" s="63">
        <v>16000</v>
      </c>
      <c r="D249" s="63" t="s">
        <v>61</v>
      </c>
      <c r="E249" s="62" t="s">
        <v>304</v>
      </c>
      <c r="F249" s="144" t="str">
        <f t="shared" si="31"/>
        <v>16000 - Secretaria de Estado da Segurança Pública</v>
      </c>
      <c r="G249" s="63">
        <v>706</v>
      </c>
      <c r="H249" s="144" t="str">
        <f t="shared" si="32"/>
        <v>706 - De Olho no Crime</v>
      </c>
      <c r="I249" s="62" t="s">
        <v>172</v>
      </c>
      <c r="J249" s="73" t="s">
        <v>624</v>
      </c>
      <c r="K249" s="144" t="s">
        <v>68</v>
      </c>
      <c r="L249" s="66" t="s">
        <v>176</v>
      </c>
      <c r="M249" s="62" t="s">
        <v>69</v>
      </c>
      <c r="N249" s="70" t="s">
        <v>20</v>
      </c>
      <c r="O249" s="63">
        <v>2016</v>
      </c>
      <c r="P249" s="65">
        <v>28618</v>
      </c>
      <c r="Q249" s="63">
        <v>2019</v>
      </c>
      <c r="R249" s="65">
        <v>29100</v>
      </c>
      <c r="S249" s="144"/>
      <c r="T249" s="144"/>
      <c r="U249" s="66"/>
      <c r="V249" s="67" t="s">
        <v>61</v>
      </c>
      <c r="W249" s="68">
        <f t="shared" si="36"/>
        <v>1.0168425466489621</v>
      </c>
      <c r="X249" s="68">
        <f t="shared" si="39"/>
        <v>-1.6563573883161511E-2</v>
      </c>
      <c r="Y249" s="62" t="str">
        <f t="shared" si="38"/>
        <v>Número de prisões (unidade)</v>
      </c>
    </row>
    <row r="250" spans="1:25" ht="25.5" x14ac:dyDescent="0.25">
      <c r="A250" s="81" t="s">
        <v>720</v>
      </c>
      <c r="B250" s="81" t="str">
        <f t="shared" si="30"/>
        <v>SSP - Secretaria de Estado da Segurança Pública</v>
      </c>
      <c r="C250" s="63">
        <v>16000</v>
      </c>
      <c r="D250" s="63" t="s">
        <v>61</v>
      </c>
      <c r="E250" s="62" t="s">
        <v>304</v>
      </c>
      <c r="F250" s="144" t="str">
        <f t="shared" si="31"/>
        <v>16000 - Secretaria de Estado da Segurança Pública</v>
      </c>
      <c r="G250" s="63">
        <v>706</v>
      </c>
      <c r="H250" s="144" t="str">
        <f t="shared" si="32"/>
        <v>706 - De Olho no Crime</v>
      </c>
      <c r="I250" s="62" t="s">
        <v>172</v>
      </c>
      <c r="J250" s="73" t="s">
        <v>624</v>
      </c>
      <c r="K250" s="144" t="s">
        <v>65</v>
      </c>
      <c r="L250" s="66" t="s">
        <v>176</v>
      </c>
      <c r="M250" s="62"/>
      <c r="N250" s="70" t="s">
        <v>20</v>
      </c>
      <c r="O250" s="63">
        <v>2016</v>
      </c>
      <c r="P250" s="65">
        <v>110279</v>
      </c>
      <c r="Q250" s="63">
        <v>2019</v>
      </c>
      <c r="R250" s="65">
        <v>90000</v>
      </c>
      <c r="S250" s="144"/>
      <c r="T250" s="144"/>
      <c r="U250" s="66"/>
      <c r="V250" s="67" t="s">
        <v>61</v>
      </c>
      <c r="W250" s="68">
        <f t="shared" si="36"/>
        <v>0.81611186173251482</v>
      </c>
      <c r="X250" s="68">
        <f t="shared" si="39"/>
        <v>0.22532222222222223</v>
      </c>
      <c r="Y250" s="62" t="str">
        <f t="shared" si="38"/>
        <v>Número de furtos (unidade)</v>
      </c>
    </row>
    <row r="251" spans="1:25" ht="25.5" x14ac:dyDescent="0.25">
      <c r="A251" s="81" t="s">
        <v>720</v>
      </c>
      <c r="B251" s="81" t="str">
        <f t="shared" si="30"/>
        <v>SSP - Secretaria de Estado da Segurança Pública</v>
      </c>
      <c r="C251" s="63">
        <v>16000</v>
      </c>
      <c r="D251" s="63" t="s">
        <v>61</v>
      </c>
      <c r="E251" s="62" t="s">
        <v>304</v>
      </c>
      <c r="F251" s="144" t="str">
        <f t="shared" si="31"/>
        <v>16000 - Secretaria de Estado da Segurança Pública</v>
      </c>
      <c r="G251" s="63">
        <v>706</v>
      </c>
      <c r="H251" s="144" t="str">
        <f t="shared" si="32"/>
        <v>706 - De Olho no Crime</v>
      </c>
      <c r="I251" s="62" t="s">
        <v>172</v>
      </c>
      <c r="J251" s="73" t="s">
        <v>624</v>
      </c>
      <c r="K251" s="144" t="s">
        <v>64</v>
      </c>
      <c r="L251" s="66" t="s">
        <v>176</v>
      </c>
      <c r="M251" s="62"/>
      <c r="N251" s="70" t="s">
        <v>20</v>
      </c>
      <c r="O251" s="63">
        <v>2016</v>
      </c>
      <c r="P251" s="65">
        <v>19304</v>
      </c>
      <c r="Q251" s="63">
        <v>2019</v>
      </c>
      <c r="R251" s="65">
        <v>16000</v>
      </c>
      <c r="S251" s="144"/>
      <c r="T251" s="144"/>
      <c r="U251" s="66"/>
      <c r="V251" s="67" t="s">
        <v>61</v>
      </c>
      <c r="W251" s="68">
        <f t="shared" si="36"/>
        <v>0.82884376295068385</v>
      </c>
      <c r="X251" s="68">
        <f t="shared" si="39"/>
        <v>0.20649999999999999</v>
      </c>
      <c r="Y251" s="62" t="str">
        <f t="shared" si="38"/>
        <v>Número de roubos (unidade)</v>
      </c>
    </row>
    <row r="252" spans="1:25" ht="38.25" x14ac:dyDescent="0.25">
      <c r="A252" s="81" t="s">
        <v>725</v>
      </c>
      <c r="B252" s="81" t="s">
        <v>757</v>
      </c>
      <c r="C252" s="63">
        <v>41026</v>
      </c>
      <c r="D252" s="63" t="s">
        <v>559</v>
      </c>
      <c r="E252" s="62" t="s">
        <v>560</v>
      </c>
      <c r="F252" s="144" t="s">
        <v>758</v>
      </c>
      <c r="G252" s="63">
        <v>150</v>
      </c>
      <c r="H252" s="144" t="s">
        <v>36</v>
      </c>
      <c r="I252" s="62" t="s">
        <v>155</v>
      </c>
      <c r="J252" s="62" t="s">
        <v>525</v>
      </c>
      <c r="K252" s="145" t="s">
        <v>759</v>
      </c>
      <c r="L252" s="66" t="s">
        <v>222</v>
      </c>
      <c r="M252" s="70" t="s">
        <v>492</v>
      </c>
      <c r="N252" s="63" t="s">
        <v>20</v>
      </c>
      <c r="O252" s="63">
        <v>2017</v>
      </c>
      <c r="P252" s="76">
        <v>10</v>
      </c>
      <c r="Q252" s="63">
        <v>2019</v>
      </c>
      <c r="R252" s="76">
        <v>10</v>
      </c>
      <c r="S252" s="145"/>
      <c r="T252" s="145"/>
      <c r="U252" s="63"/>
      <c r="V252" s="67" t="s">
        <v>559</v>
      </c>
      <c r="W252" s="68">
        <v>1</v>
      </c>
      <c r="X252" s="68">
        <v>0</v>
      </c>
      <c r="Y252" s="62" t="s">
        <v>760</v>
      </c>
    </row>
    <row r="255" spans="1:25" x14ac:dyDescent="0.25">
      <c r="U255" s="138"/>
    </row>
    <row r="256" spans="1:25" x14ac:dyDescent="0.25">
      <c r="U256" s="138"/>
      <c r="W256" s="140"/>
    </row>
    <row r="257" spans="21:23" x14ac:dyDescent="0.25">
      <c r="U257" s="138"/>
      <c r="W257" s="140"/>
    </row>
    <row r="258" spans="21:23" x14ac:dyDescent="0.25">
      <c r="U258" s="138"/>
      <c r="W258" s="140"/>
    </row>
    <row r="259" spans="21:23" x14ac:dyDescent="0.25">
      <c r="U259" s="138"/>
      <c r="W259" s="140"/>
    </row>
    <row r="260" spans="21:23" x14ac:dyDescent="0.25">
      <c r="U260" s="138"/>
      <c r="W260" s="141"/>
    </row>
    <row r="261" spans="21:23" x14ac:dyDescent="0.25">
      <c r="U261" s="138"/>
      <c r="W261" s="140"/>
    </row>
    <row r="262" spans="21:23" x14ac:dyDescent="0.25">
      <c r="U262" s="138"/>
      <c r="W262" s="140"/>
    </row>
    <row r="263" spans="21:23" x14ac:dyDescent="0.25">
      <c r="U263" s="138"/>
      <c r="W263" s="140"/>
    </row>
    <row r="264" spans="21:23" x14ac:dyDescent="0.25">
      <c r="U264" s="138"/>
      <c r="W264" s="140"/>
    </row>
    <row r="265" spans="21:23" x14ac:dyDescent="0.25">
      <c r="U265" s="139"/>
      <c r="W265" s="140"/>
    </row>
    <row r="266" spans="21:23" x14ac:dyDescent="0.25">
      <c r="U266" s="138"/>
    </row>
    <row r="267" spans="21:23" x14ac:dyDescent="0.25">
      <c r="U267" s="138"/>
    </row>
    <row r="268" spans="21:23" x14ac:dyDescent="0.25">
      <c r="U268" s="138"/>
    </row>
    <row r="269" spans="21:23" x14ac:dyDescent="0.25">
      <c r="U269" s="138"/>
    </row>
    <row r="270" spans="21:23" x14ac:dyDescent="0.25">
      <c r="U270" s="138"/>
    </row>
    <row r="271" spans="21:23" x14ac:dyDescent="0.25">
      <c r="U271" s="138"/>
    </row>
    <row r="272" spans="21:23" x14ac:dyDescent="0.25">
      <c r="U272" s="138"/>
    </row>
    <row r="273" spans="21:21" x14ac:dyDescent="0.25">
      <c r="U273" s="138"/>
    </row>
    <row r="274" spans="21:21" x14ac:dyDescent="0.25">
      <c r="U274" s="138"/>
    </row>
    <row r="275" spans="21:21" x14ac:dyDescent="0.25">
      <c r="U275" s="138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5"/>
  <sheetViews>
    <sheetView workbookViewId="0">
      <selection sqref="A1:XFD1048576"/>
    </sheetView>
  </sheetViews>
  <sheetFormatPr defaultRowHeight="15" x14ac:dyDescent="0.25"/>
  <cols>
    <col min="1" max="1" width="16.5703125" style="1" customWidth="1"/>
    <col min="2" max="2" width="12.28515625" style="1" customWidth="1"/>
    <col min="3" max="3" width="33.140625" style="34" customWidth="1"/>
    <col min="4" max="4" width="32.7109375" style="34" bestFit="1" customWidth="1"/>
    <col min="5" max="5" width="10.42578125" style="1" customWidth="1"/>
    <col min="6" max="6" width="43" style="1" customWidth="1"/>
    <col min="7" max="7" width="41.140625" style="1" customWidth="1"/>
    <col min="8" max="8" width="82.28515625" style="2" customWidth="1"/>
    <col min="9" max="9" width="61.5703125" style="34" customWidth="1"/>
    <col min="10" max="10" width="46.140625" style="34" customWidth="1"/>
    <col min="11" max="11" width="18.7109375" style="35" customWidth="1"/>
    <col min="12" max="12" width="17.28515625" style="35" customWidth="1"/>
    <col min="13" max="13" width="17" style="51" customWidth="1"/>
    <col min="14" max="14" width="13.42578125" style="1" customWidth="1"/>
    <col min="15" max="15" width="16.85546875" style="51" customWidth="1"/>
    <col min="16" max="16" width="16.85546875" style="35" customWidth="1"/>
    <col min="17" max="17" width="31" style="59" customWidth="1"/>
    <col min="18" max="18" width="13.7109375" style="48" customWidth="1"/>
    <col min="19" max="19" width="15.5703125" style="48" customWidth="1"/>
    <col min="20" max="20" width="11.7109375" style="1" customWidth="1"/>
    <col min="21" max="21" width="13.85546875" style="1" customWidth="1"/>
    <col min="22" max="22" width="47.42578125" style="34" customWidth="1"/>
    <col min="23" max="16384" width="9.140625" style="1"/>
  </cols>
  <sheetData>
    <row r="1" spans="1:22" s="30" customFormat="1" ht="47.25" x14ac:dyDescent="0.25">
      <c r="A1" s="3" t="s">
        <v>149</v>
      </c>
      <c r="B1" s="3" t="s">
        <v>294</v>
      </c>
      <c r="C1" s="3" t="s">
        <v>365</v>
      </c>
      <c r="D1" s="3" t="s">
        <v>494</v>
      </c>
      <c r="E1" s="3" t="s">
        <v>148</v>
      </c>
      <c r="F1" s="3" t="s">
        <v>0</v>
      </c>
      <c r="G1" s="3" t="s">
        <v>154</v>
      </c>
      <c r="H1" s="3" t="s">
        <v>1</v>
      </c>
      <c r="I1" s="3" t="s">
        <v>2</v>
      </c>
      <c r="J1" s="3" t="s">
        <v>145</v>
      </c>
      <c r="K1" s="3" t="s">
        <v>3</v>
      </c>
      <c r="L1" s="3" t="s">
        <v>608</v>
      </c>
      <c r="M1" s="4" t="s">
        <v>609</v>
      </c>
      <c r="N1" s="3" t="s">
        <v>8</v>
      </c>
      <c r="O1" s="4" t="s">
        <v>610</v>
      </c>
      <c r="P1" s="4" t="s">
        <v>177</v>
      </c>
      <c r="Q1" s="3" t="s">
        <v>53</v>
      </c>
      <c r="R1" s="46" t="s">
        <v>556</v>
      </c>
      <c r="S1" s="46" t="s">
        <v>573</v>
      </c>
      <c r="T1" s="3" t="s">
        <v>96</v>
      </c>
      <c r="U1" s="4" t="s">
        <v>95</v>
      </c>
      <c r="V1" s="3" t="s">
        <v>223</v>
      </c>
    </row>
    <row r="2" spans="1:22" ht="45" x14ac:dyDescent="0.25">
      <c r="A2" s="5">
        <v>53001</v>
      </c>
      <c r="B2" s="5" t="s">
        <v>521</v>
      </c>
      <c r="C2" s="6" t="s">
        <v>296</v>
      </c>
      <c r="D2" s="6" t="s">
        <v>515</v>
      </c>
      <c r="E2" s="5">
        <v>110</v>
      </c>
      <c r="F2" s="6" t="s">
        <v>45</v>
      </c>
      <c r="G2" s="5" t="s">
        <v>230</v>
      </c>
      <c r="H2" s="6" t="s">
        <v>26</v>
      </c>
      <c r="I2" s="5" t="s">
        <v>577</v>
      </c>
      <c r="J2" s="6"/>
      <c r="K2" s="20" t="s">
        <v>25</v>
      </c>
      <c r="L2" s="8">
        <v>2017</v>
      </c>
      <c r="M2" s="17">
        <v>78.87</v>
      </c>
      <c r="N2" s="8">
        <v>2019</v>
      </c>
      <c r="O2" s="10">
        <v>85</v>
      </c>
      <c r="P2" s="11" t="s">
        <v>222</v>
      </c>
      <c r="Q2" s="20" t="s">
        <v>521</v>
      </c>
      <c r="R2" s="45">
        <f>M2/O2</f>
        <v>0.92788235294117649</v>
      </c>
      <c r="S2" s="45">
        <f>(O2-M2)/M2</f>
        <v>7.7722835045010721E-2</v>
      </c>
      <c r="T2" s="5"/>
      <c r="U2" s="5"/>
      <c r="V2" s="6" t="str">
        <f t="shared" ref="V2:V65" si="0">CONCATENATE(I2," ","(",K2,")")</f>
        <v>Percentual da malha rodoviária estadual pavimentada (%)</v>
      </c>
    </row>
    <row r="3" spans="1:22" ht="45" x14ac:dyDescent="0.25">
      <c r="A3" s="5">
        <v>53001</v>
      </c>
      <c r="B3" s="5" t="s">
        <v>521</v>
      </c>
      <c r="C3" s="6" t="s">
        <v>296</v>
      </c>
      <c r="D3" s="6" t="s">
        <v>515</v>
      </c>
      <c r="E3" s="5">
        <v>110</v>
      </c>
      <c r="F3" s="6" t="s">
        <v>45</v>
      </c>
      <c r="G3" s="5" t="s">
        <v>230</v>
      </c>
      <c r="H3" s="6" t="s">
        <v>26</v>
      </c>
      <c r="I3" s="5" t="s">
        <v>232</v>
      </c>
      <c r="J3" s="6" t="s">
        <v>231</v>
      </c>
      <c r="K3" s="20" t="s">
        <v>491</v>
      </c>
      <c r="L3" s="8">
        <v>2016</v>
      </c>
      <c r="M3" s="17">
        <v>1.03</v>
      </c>
      <c r="N3" s="8">
        <v>2019</v>
      </c>
      <c r="O3" s="17">
        <v>1.05</v>
      </c>
      <c r="P3" s="11" t="s">
        <v>222</v>
      </c>
      <c r="Q3" s="20" t="s">
        <v>521</v>
      </c>
      <c r="R3" s="45">
        <f>M3/O3</f>
        <v>0.98095238095238091</v>
      </c>
      <c r="S3" s="45">
        <f>(O3-M3)/M3</f>
        <v>1.9417475728155355E-2</v>
      </c>
      <c r="T3" s="5"/>
      <c r="U3" s="5"/>
      <c r="V3" s="6" t="str">
        <f t="shared" si="0"/>
        <v>Densidade de malha pavimentada  (taxa)</v>
      </c>
    </row>
    <row r="4" spans="1:22" ht="30" x14ac:dyDescent="0.25">
      <c r="A4" s="6">
        <v>53023</v>
      </c>
      <c r="B4" s="6" t="s">
        <v>219</v>
      </c>
      <c r="C4" s="6" t="s">
        <v>312</v>
      </c>
      <c r="D4" s="6" t="s">
        <v>516</v>
      </c>
      <c r="E4" s="6">
        <v>115</v>
      </c>
      <c r="F4" s="6" t="s">
        <v>30</v>
      </c>
      <c r="G4" s="6" t="s">
        <v>220</v>
      </c>
      <c r="H4" s="6" t="s">
        <v>221</v>
      </c>
      <c r="I4" s="6" t="s">
        <v>578</v>
      </c>
      <c r="J4" s="6"/>
      <c r="K4" s="20" t="s">
        <v>491</v>
      </c>
      <c r="L4" s="20">
        <v>2016</v>
      </c>
      <c r="M4" s="6">
        <v>0</v>
      </c>
      <c r="N4" s="6">
        <v>2019</v>
      </c>
      <c r="O4" s="6">
        <v>3</v>
      </c>
      <c r="P4" s="20" t="s">
        <v>222</v>
      </c>
      <c r="Q4" s="20" t="s">
        <v>219</v>
      </c>
      <c r="R4" s="45">
        <v>0</v>
      </c>
      <c r="S4" s="45">
        <v>1</v>
      </c>
      <c r="T4" s="6"/>
      <c r="U4" s="6"/>
      <c r="V4" s="6" t="str">
        <f t="shared" si="0"/>
        <v>IQTIPass - Índice de Qualidade do Transporte Intermunicipal de Passageiros (taxa)</v>
      </c>
    </row>
    <row r="5" spans="1:22" ht="30" x14ac:dyDescent="0.25">
      <c r="A5" s="6">
        <v>53023</v>
      </c>
      <c r="B5" s="6" t="s">
        <v>219</v>
      </c>
      <c r="C5" s="6" t="s">
        <v>312</v>
      </c>
      <c r="D5" s="6" t="s">
        <v>516</v>
      </c>
      <c r="E5" s="6">
        <v>115</v>
      </c>
      <c r="F5" s="6" t="s">
        <v>30</v>
      </c>
      <c r="G5" s="6" t="s">
        <v>220</v>
      </c>
      <c r="H5" s="6" t="s">
        <v>489</v>
      </c>
      <c r="I5" s="6" t="s">
        <v>549</v>
      </c>
      <c r="J5" s="6"/>
      <c r="K5" s="20" t="s">
        <v>20</v>
      </c>
      <c r="L5" s="20">
        <v>2016</v>
      </c>
      <c r="M5" s="50">
        <v>740</v>
      </c>
      <c r="N5" s="6">
        <v>2019</v>
      </c>
      <c r="O5" s="50">
        <v>900</v>
      </c>
      <c r="P5" s="20" t="s">
        <v>222</v>
      </c>
      <c r="Q5" s="20" t="s">
        <v>219</v>
      </c>
      <c r="R5" s="45">
        <f>M5/O5</f>
        <v>0.82222222222222219</v>
      </c>
      <c r="S5" s="45">
        <f>(O5-M5)/M5</f>
        <v>0.21621621621621623</v>
      </c>
      <c r="T5" s="6"/>
      <c r="U5" s="6"/>
      <c r="V5" s="6" t="str">
        <f t="shared" si="0"/>
        <v>IAAF - Índice Anual de Abordagens de Fiscalização (unidade)</v>
      </c>
    </row>
    <row r="6" spans="1:22" ht="45" x14ac:dyDescent="0.25">
      <c r="A6" s="5">
        <v>53001</v>
      </c>
      <c r="B6" s="5" t="s">
        <v>521</v>
      </c>
      <c r="C6" s="6" t="s">
        <v>296</v>
      </c>
      <c r="D6" s="6" t="s">
        <v>515</v>
      </c>
      <c r="E6" s="5">
        <v>130</v>
      </c>
      <c r="F6" s="6" t="s">
        <v>46</v>
      </c>
      <c r="G6" s="6" t="s">
        <v>369</v>
      </c>
      <c r="H6" s="52" t="s">
        <v>27</v>
      </c>
      <c r="I6" s="25" t="s">
        <v>233</v>
      </c>
      <c r="J6" s="22"/>
      <c r="K6" s="20" t="s">
        <v>491</v>
      </c>
      <c r="L6" s="8">
        <v>2016</v>
      </c>
      <c r="M6" s="17">
        <v>2.97</v>
      </c>
      <c r="N6" s="8">
        <v>2019</v>
      </c>
      <c r="O6" s="17">
        <v>2.57</v>
      </c>
      <c r="P6" s="11" t="s">
        <v>234</v>
      </c>
      <c r="Q6" s="20" t="s">
        <v>521</v>
      </c>
      <c r="R6" s="45">
        <f>O6/M6</f>
        <v>0.86531986531986516</v>
      </c>
      <c r="S6" s="45"/>
      <c r="T6" s="5"/>
      <c r="U6" s="5"/>
      <c r="V6" s="6" t="str">
        <f t="shared" si="0"/>
        <v>Mortes por acidentes de trânsito em rodovias estaduais/100mil habitantes (taxa)</v>
      </c>
    </row>
    <row r="7" spans="1:22" ht="45" x14ac:dyDescent="0.25">
      <c r="A7" s="5">
        <v>53001</v>
      </c>
      <c r="B7" s="5" t="s">
        <v>521</v>
      </c>
      <c r="C7" s="6" t="s">
        <v>296</v>
      </c>
      <c r="D7" s="6" t="s">
        <v>515</v>
      </c>
      <c r="E7" s="5">
        <v>140</v>
      </c>
      <c r="F7" s="6" t="s">
        <v>47</v>
      </c>
      <c r="G7" s="6" t="s">
        <v>235</v>
      </c>
      <c r="H7" s="25" t="s">
        <v>29</v>
      </c>
      <c r="I7" s="22" t="s">
        <v>236</v>
      </c>
      <c r="J7" s="22"/>
      <c r="K7" s="20" t="s">
        <v>28</v>
      </c>
      <c r="L7" s="8">
        <v>2017</v>
      </c>
      <c r="M7" s="17">
        <v>56.6</v>
      </c>
      <c r="N7" s="8">
        <v>2019</v>
      </c>
      <c r="O7" s="17">
        <v>80.5</v>
      </c>
      <c r="P7" s="11" t="s">
        <v>222</v>
      </c>
      <c r="Q7" s="20" t="s">
        <v>521</v>
      </c>
      <c r="R7" s="45">
        <f>M7/O7</f>
        <v>0.70310559006211182</v>
      </c>
      <c r="S7" s="45">
        <f>(O7-M7)/M7</f>
        <v>0.42226148409893988</v>
      </c>
      <c r="T7" s="5"/>
      <c r="U7" s="5"/>
      <c r="V7" s="6" t="str">
        <f t="shared" si="0"/>
        <v>Km de rodovias estaduais duplicadas (km)</v>
      </c>
    </row>
    <row r="8" spans="1:22" ht="30" x14ac:dyDescent="0.25">
      <c r="A8" s="5">
        <v>27030</v>
      </c>
      <c r="B8" s="5" t="s">
        <v>35</v>
      </c>
      <c r="C8" s="6" t="s">
        <v>295</v>
      </c>
      <c r="D8" s="6" t="s">
        <v>503</v>
      </c>
      <c r="E8" s="5">
        <v>150</v>
      </c>
      <c r="F8" s="6" t="s">
        <v>36</v>
      </c>
      <c r="G8" s="6" t="s">
        <v>155</v>
      </c>
      <c r="H8" s="7" t="s">
        <v>525</v>
      </c>
      <c r="I8" s="6" t="s">
        <v>579</v>
      </c>
      <c r="J8" s="6"/>
      <c r="K8" s="20" t="s">
        <v>25</v>
      </c>
      <c r="L8" s="8">
        <v>2016</v>
      </c>
      <c r="M8" s="12">
        <v>24</v>
      </c>
      <c r="N8" s="8">
        <v>2019</v>
      </c>
      <c r="O8" s="13">
        <v>26</v>
      </c>
      <c r="P8" s="11" t="s">
        <v>222</v>
      </c>
      <c r="Q8" s="20" t="s">
        <v>35</v>
      </c>
      <c r="R8" s="45">
        <f>M8/O8</f>
        <v>0.92307692307692313</v>
      </c>
      <c r="S8" s="45">
        <f>(O8-M8)/M8</f>
        <v>8.3333333333333329E-2</v>
      </c>
      <c r="T8" s="5"/>
      <c r="U8" s="5"/>
      <c r="V8" s="6" t="str">
        <f t="shared" si="0"/>
        <v>Percentual de gastos com pessoal referente a receita no exercício (%)</v>
      </c>
    </row>
    <row r="9" spans="1:22" ht="30" x14ac:dyDescent="0.25">
      <c r="A9" s="5">
        <v>27030</v>
      </c>
      <c r="B9" s="5" t="s">
        <v>35</v>
      </c>
      <c r="C9" s="6" t="s">
        <v>295</v>
      </c>
      <c r="D9" s="6" t="s">
        <v>503</v>
      </c>
      <c r="E9" s="5">
        <v>150</v>
      </c>
      <c r="F9" s="6" t="s">
        <v>36</v>
      </c>
      <c r="G9" s="6" t="s">
        <v>155</v>
      </c>
      <c r="H9" s="7" t="s">
        <v>525</v>
      </c>
      <c r="I9" s="6" t="s">
        <v>445</v>
      </c>
      <c r="J9" s="6"/>
      <c r="K9" s="20" t="s">
        <v>492</v>
      </c>
      <c r="L9" s="8">
        <v>2016</v>
      </c>
      <c r="M9" s="9">
        <v>10385241</v>
      </c>
      <c r="N9" s="8">
        <v>2019</v>
      </c>
      <c r="O9" s="10">
        <v>12000000</v>
      </c>
      <c r="P9" s="11" t="s">
        <v>222</v>
      </c>
      <c r="Q9" s="20" t="s">
        <v>35</v>
      </c>
      <c r="R9" s="45">
        <f>M9/O9</f>
        <v>0.86543674999999998</v>
      </c>
      <c r="S9" s="45">
        <f>(O9-M9)/M9</f>
        <v>0.15548594394679913</v>
      </c>
      <c r="T9" s="5"/>
      <c r="U9" s="5"/>
      <c r="V9" s="6" t="str">
        <f t="shared" si="0"/>
        <v>Tonelada movimentada no exercício (tonelada)</v>
      </c>
    </row>
    <row r="10" spans="1:22" ht="30" x14ac:dyDescent="0.25">
      <c r="A10" s="5">
        <v>27030</v>
      </c>
      <c r="B10" s="5" t="s">
        <v>35</v>
      </c>
      <c r="C10" s="6" t="s">
        <v>295</v>
      </c>
      <c r="D10" s="6" t="s">
        <v>503</v>
      </c>
      <c r="E10" s="5">
        <v>150</v>
      </c>
      <c r="F10" s="6" t="s">
        <v>36</v>
      </c>
      <c r="G10" s="6" t="s">
        <v>155</v>
      </c>
      <c r="H10" s="7" t="s">
        <v>525</v>
      </c>
      <c r="I10" s="6" t="s">
        <v>442</v>
      </c>
      <c r="J10" s="6"/>
      <c r="K10" s="20" t="s">
        <v>20</v>
      </c>
      <c r="L10" s="8">
        <v>2016</v>
      </c>
      <c r="M10" s="9">
        <v>432</v>
      </c>
      <c r="N10" s="8">
        <v>2019</v>
      </c>
      <c r="O10" s="10">
        <v>456</v>
      </c>
      <c r="P10" s="11" t="s">
        <v>222</v>
      </c>
      <c r="Q10" s="20" t="s">
        <v>35</v>
      </c>
      <c r="R10" s="45">
        <f>M10/O10</f>
        <v>0.94736842105263153</v>
      </c>
      <c r="S10" s="45">
        <f>(O10-M10)/M10</f>
        <v>5.5555555555555552E-2</v>
      </c>
      <c r="T10" s="5"/>
      <c r="U10" s="5"/>
      <c r="V10" s="6" t="str">
        <f t="shared" si="0"/>
        <v>Número de navios atracados no exercício (unidade)</v>
      </c>
    </row>
    <row r="11" spans="1:22" ht="30" x14ac:dyDescent="0.25">
      <c r="A11" s="5">
        <v>41023</v>
      </c>
      <c r="B11" s="5" t="s">
        <v>522</v>
      </c>
      <c r="C11" s="6" t="s">
        <v>523</v>
      </c>
      <c r="D11" s="6" t="s">
        <v>524</v>
      </c>
      <c r="E11" s="5">
        <v>150</v>
      </c>
      <c r="F11" s="6" t="s">
        <v>36</v>
      </c>
      <c r="G11" s="6" t="s">
        <v>155</v>
      </c>
      <c r="H11" s="6" t="s">
        <v>525</v>
      </c>
      <c r="I11" s="54" t="s">
        <v>526</v>
      </c>
      <c r="J11" s="6"/>
      <c r="K11" s="20" t="s">
        <v>20</v>
      </c>
      <c r="L11" s="8">
        <v>2016</v>
      </c>
      <c r="M11" s="53">
        <v>0</v>
      </c>
      <c r="N11" s="8">
        <v>2019</v>
      </c>
      <c r="O11" s="9">
        <v>7</v>
      </c>
      <c r="P11" s="11" t="s">
        <v>222</v>
      </c>
      <c r="Q11" s="20" t="s">
        <v>522</v>
      </c>
      <c r="R11" s="45">
        <f>(M11/O11)</f>
        <v>0</v>
      </c>
      <c r="S11" s="45">
        <v>1</v>
      </c>
      <c r="T11" s="5"/>
      <c r="U11" s="5"/>
      <c r="V11" s="6" t="str">
        <f t="shared" si="0"/>
        <v>Número de elementos estruturais da AALP - Área de Apoio Logístico Portuário (unidade)</v>
      </c>
    </row>
    <row r="12" spans="1:22" ht="30" x14ac:dyDescent="0.25">
      <c r="A12" s="5">
        <v>41026</v>
      </c>
      <c r="B12" s="5" t="s">
        <v>559</v>
      </c>
      <c r="C12" s="6" t="s">
        <v>560</v>
      </c>
      <c r="D12" s="6" t="s">
        <v>561</v>
      </c>
      <c r="E12" s="5">
        <v>150</v>
      </c>
      <c r="F12" s="6" t="s">
        <v>36</v>
      </c>
      <c r="G12" s="6" t="s">
        <v>155</v>
      </c>
      <c r="H12" s="6" t="s">
        <v>525</v>
      </c>
      <c r="I12" s="5" t="s">
        <v>596</v>
      </c>
      <c r="J12" s="6"/>
      <c r="K12" s="20" t="s">
        <v>562</v>
      </c>
      <c r="L12" s="8">
        <v>2017</v>
      </c>
      <c r="M12" s="24">
        <v>17.5</v>
      </c>
      <c r="N12" s="8">
        <v>2019</v>
      </c>
      <c r="O12" s="24">
        <v>17.5</v>
      </c>
      <c r="P12" s="11" t="s">
        <v>222</v>
      </c>
      <c r="Q12" s="20" t="s">
        <v>559</v>
      </c>
      <c r="R12" s="45">
        <f>M12/O12</f>
        <v>1</v>
      </c>
      <c r="S12" s="45">
        <f>(O12-M12)/M12</f>
        <v>0</v>
      </c>
      <c r="T12" s="5"/>
      <c r="U12" s="5"/>
      <c r="V12" s="6" t="str">
        <f t="shared" si="0"/>
        <v>Profundidade de acesso marítimo do Porto de Imbituba (metros)</v>
      </c>
    </row>
    <row r="13" spans="1:22" ht="30" x14ac:dyDescent="0.25">
      <c r="A13" s="5">
        <v>41026</v>
      </c>
      <c r="B13" s="5" t="s">
        <v>559</v>
      </c>
      <c r="C13" s="6" t="s">
        <v>560</v>
      </c>
      <c r="D13" s="6" t="s">
        <v>561</v>
      </c>
      <c r="E13" s="5">
        <v>150</v>
      </c>
      <c r="F13" s="6" t="s">
        <v>36</v>
      </c>
      <c r="G13" s="6" t="s">
        <v>155</v>
      </c>
      <c r="H13" s="6" t="s">
        <v>525</v>
      </c>
      <c r="I13" s="5" t="s">
        <v>595</v>
      </c>
      <c r="J13" s="6"/>
      <c r="K13" s="20" t="s">
        <v>34</v>
      </c>
      <c r="L13" s="8">
        <v>2017</v>
      </c>
      <c r="M13" s="9">
        <v>81000000</v>
      </c>
      <c r="N13" s="8">
        <v>2019</v>
      </c>
      <c r="O13" s="9">
        <v>88000000</v>
      </c>
      <c r="P13" s="11" t="s">
        <v>222</v>
      </c>
      <c r="Q13" s="20" t="s">
        <v>559</v>
      </c>
      <c r="R13" s="45">
        <f>(M13/O13)</f>
        <v>0.92045454545454541</v>
      </c>
      <c r="S13" s="45">
        <f>(O13-M13)/M13</f>
        <v>8.6419753086419748E-2</v>
      </c>
      <c r="T13" s="5"/>
      <c r="U13" s="5"/>
      <c r="V13" s="6" t="str">
        <f t="shared" si="0"/>
        <v>Receita operacional do Porto de Imbituba (R$)</v>
      </c>
    </row>
    <row r="14" spans="1:22" ht="30" x14ac:dyDescent="0.25">
      <c r="A14" s="5">
        <v>41026</v>
      </c>
      <c r="B14" s="5" t="s">
        <v>559</v>
      </c>
      <c r="C14" s="6" t="s">
        <v>560</v>
      </c>
      <c r="D14" s="6" t="s">
        <v>561</v>
      </c>
      <c r="E14" s="5">
        <v>150</v>
      </c>
      <c r="F14" s="6" t="s">
        <v>36</v>
      </c>
      <c r="G14" s="6" t="s">
        <v>155</v>
      </c>
      <c r="H14" s="6" t="s">
        <v>525</v>
      </c>
      <c r="I14" s="5" t="s">
        <v>597</v>
      </c>
      <c r="J14" s="6"/>
      <c r="K14" s="20" t="s">
        <v>492</v>
      </c>
      <c r="L14" s="8">
        <v>2017</v>
      </c>
      <c r="M14" s="9">
        <v>6000000</v>
      </c>
      <c r="N14" s="8">
        <v>2019</v>
      </c>
      <c r="O14" s="9">
        <v>7000000</v>
      </c>
      <c r="P14" s="11" t="s">
        <v>222</v>
      </c>
      <c r="Q14" s="20" t="s">
        <v>559</v>
      </c>
      <c r="R14" s="45">
        <f>(M14/O14)</f>
        <v>0.8571428571428571</v>
      </c>
      <c r="S14" s="45">
        <f>(O14-M14)/M14</f>
        <v>0.16666666666666666</v>
      </c>
      <c r="T14" s="5"/>
      <c r="U14" s="5"/>
      <c r="V14" s="6" t="str">
        <f t="shared" si="0"/>
        <v>Volume da movimentação de cargas do Porto de Imbituba (tonelada)</v>
      </c>
    </row>
    <row r="15" spans="1:22" ht="60" x14ac:dyDescent="0.25">
      <c r="A15" s="5">
        <v>41021</v>
      </c>
      <c r="B15" s="5" t="s">
        <v>215</v>
      </c>
      <c r="C15" s="6" t="s">
        <v>368</v>
      </c>
      <c r="D15" s="6" t="s">
        <v>504</v>
      </c>
      <c r="E15" s="5">
        <v>160</v>
      </c>
      <c r="F15" s="6" t="s">
        <v>216</v>
      </c>
      <c r="G15" s="6" t="s">
        <v>217</v>
      </c>
      <c r="H15" s="7" t="s">
        <v>627</v>
      </c>
      <c r="I15" s="6" t="s">
        <v>448</v>
      </c>
      <c r="J15" s="6"/>
      <c r="K15" s="8" t="s">
        <v>493</v>
      </c>
      <c r="L15" s="8">
        <v>2017</v>
      </c>
      <c r="M15" s="18">
        <v>20000</v>
      </c>
      <c r="N15" s="8">
        <v>2019</v>
      </c>
      <c r="O15" s="18">
        <v>21000</v>
      </c>
      <c r="P15" s="11" t="s">
        <v>222</v>
      </c>
      <c r="Q15" s="20" t="s">
        <v>215</v>
      </c>
      <c r="R15" s="45">
        <f>M15/O15</f>
        <v>0.95238095238095233</v>
      </c>
      <c r="S15" s="45">
        <f>(O15-M15)/M15</f>
        <v>0.05</v>
      </c>
      <c r="T15" s="5"/>
      <c r="U15" s="5"/>
      <c r="V15" s="6" t="str">
        <f t="shared" si="0"/>
        <v>Geração de energia  (MWh/usina)</v>
      </c>
    </row>
    <row r="16" spans="1:22" ht="75" x14ac:dyDescent="0.25">
      <c r="A16" s="5">
        <v>41021</v>
      </c>
      <c r="B16" s="5" t="s">
        <v>215</v>
      </c>
      <c r="C16" s="6" t="s">
        <v>368</v>
      </c>
      <c r="D16" s="6" t="s">
        <v>504</v>
      </c>
      <c r="E16" s="5">
        <v>181</v>
      </c>
      <c r="F16" s="6" t="s">
        <v>376</v>
      </c>
      <c r="G16" s="6" t="s">
        <v>218</v>
      </c>
      <c r="H16" s="7" t="s">
        <v>622</v>
      </c>
      <c r="I16" s="6" t="s">
        <v>580</v>
      </c>
      <c r="J16" s="6"/>
      <c r="K16" s="8" t="s">
        <v>28</v>
      </c>
      <c r="L16" s="8">
        <v>2017</v>
      </c>
      <c r="M16" s="53">
        <v>0</v>
      </c>
      <c r="N16" s="8">
        <v>2019</v>
      </c>
      <c r="O16" s="5">
        <v>100</v>
      </c>
      <c r="P16" s="11" t="s">
        <v>222</v>
      </c>
      <c r="Q16" s="20" t="s">
        <v>215</v>
      </c>
      <c r="R16" s="45">
        <f>M16/O16</f>
        <v>0</v>
      </c>
      <c r="S16" s="45">
        <v>1</v>
      </c>
      <c r="T16" s="5"/>
      <c r="U16" s="5"/>
      <c r="V16" s="6" t="str">
        <f t="shared" si="0"/>
        <v>Construção de Linha de Transmissão (km)</v>
      </c>
    </row>
    <row r="17" spans="1:22" ht="45" x14ac:dyDescent="0.25">
      <c r="A17" s="5">
        <v>41021</v>
      </c>
      <c r="B17" s="5" t="s">
        <v>215</v>
      </c>
      <c r="C17" s="6" t="s">
        <v>368</v>
      </c>
      <c r="D17" s="6" t="s">
        <v>504</v>
      </c>
      <c r="E17" s="5">
        <v>183</v>
      </c>
      <c r="F17" s="6" t="s">
        <v>574</v>
      </c>
      <c r="G17" s="6" t="s">
        <v>557</v>
      </c>
      <c r="H17" s="7" t="s">
        <v>621</v>
      </c>
      <c r="I17" s="6" t="s">
        <v>558</v>
      </c>
      <c r="J17" s="6"/>
      <c r="K17" s="8" t="s">
        <v>20</v>
      </c>
      <c r="L17" s="8">
        <v>2017</v>
      </c>
      <c r="M17" s="9">
        <v>7</v>
      </c>
      <c r="N17" s="8">
        <v>2019</v>
      </c>
      <c r="O17" s="9">
        <v>9</v>
      </c>
      <c r="P17" s="11" t="s">
        <v>222</v>
      </c>
      <c r="Q17" s="20" t="s">
        <v>215</v>
      </c>
      <c r="R17" s="45">
        <f>M17/O17</f>
        <v>0.77777777777777779</v>
      </c>
      <c r="S17" s="45">
        <f t="shared" ref="S17:S38" si="1">(O17-M17)/M17</f>
        <v>0.2857142857142857</v>
      </c>
      <c r="T17" s="5"/>
      <c r="U17" s="5"/>
      <c r="V17" s="6" t="str">
        <f t="shared" si="0"/>
        <v>Quantidade  de Empresas que a CELESC H tem participação (unidade)</v>
      </c>
    </row>
    <row r="18" spans="1:22" ht="45" x14ac:dyDescent="0.25">
      <c r="A18" s="5">
        <v>41023</v>
      </c>
      <c r="B18" s="5" t="s">
        <v>522</v>
      </c>
      <c r="C18" s="6" t="s">
        <v>523</v>
      </c>
      <c r="D18" s="6" t="s">
        <v>524</v>
      </c>
      <c r="E18" s="5">
        <v>188</v>
      </c>
      <c r="F18" s="6" t="s">
        <v>530</v>
      </c>
      <c r="G18" s="6" t="s">
        <v>531</v>
      </c>
      <c r="H18" s="6" t="s">
        <v>527</v>
      </c>
      <c r="I18" s="6" t="s">
        <v>528</v>
      </c>
      <c r="J18" s="6"/>
      <c r="K18" s="20" t="s">
        <v>20</v>
      </c>
      <c r="L18" s="8">
        <v>2016</v>
      </c>
      <c r="M18" s="9">
        <v>8</v>
      </c>
      <c r="N18" s="8">
        <v>2019</v>
      </c>
      <c r="O18" s="9">
        <v>12</v>
      </c>
      <c r="P18" s="11" t="s">
        <v>222</v>
      </c>
      <c r="Q18" s="20" t="s">
        <v>522</v>
      </c>
      <c r="R18" s="45">
        <f t="shared" ref="R18:R27" si="2">(M18/O18)</f>
        <v>0.66666666666666663</v>
      </c>
      <c r="S18" s="45">
        <f t="shared" si="1"/>
        <v>0.5</v>
      </c>
      <c r="T18" s="5"/>
      <c r="U18" s="5"/>
      <c r="V18" s="6" t="str">
        <f t="shared" si="0"/>
        <v>Número de empresas apoiadas por participação acionária direta ou via fundos de investimento (unidade)</v>
      </c>
    </row>
    <row r="19" spans="1:22" ht="45" x14ac:dyDescent="0.25">
      <c r="A19" s="5">
        <v>41023</v>
      </c>
      <c r="B19" s="5" t="s">
        <v>522</v>
      </c>
      <c r="C19" s="6" t="s">
        <v>523</v>
      </c>
      <c r="D19" s="6" t="s">
        <v>524</v>
      </c>
      <c r="E19" s="5">
        <v>188</v>
      </c>
      <c r="F19" s="6" t="s">
        <v>530</v>
      </c>
      <c r="G19" s="6" t="s">
        <v>531</v>
      </c>
      <c r="H19" s="6" t="s">
        <v>527</v>
      </c>
      <c r="I19" s="5" t="s">
        <v>529</v>
      </c>
      <c r="J19" s="6"/>
      <c r="K19" s="20" t="s">
        <v>20</v>
      </c>
      <c r="L19" s="8">
        <v>2016</v>
      </c>
      <c r="M19" s="9">
        <v>1</v>
      </c>
      <c r="N19" s="8">
        <v>2019</v>
      </c>
      <c r="O19" s="9">
        <v>3</v>
      </c>
      <c r="P19" s="11" t="s">
        <v>222</v>
      </c>
      <c r="Q19" s="20" t="s">
        <v>522</v>
      </c>
      <c r="R19" s="45">
        <f t="shared" si="2"/>
        <v>0.33333333333333331</v>
      </c>
      <c r="S19" s="45">
        <f t="shared" si="1"/>
        <v>2</v>
      </c>
      <c r="T19" s="5"/>
      <c r="U19" s="5"/>
      <c r="V19" s="6" t="str">
        <f t="shared" si="0"/>
        <v>Número de obras de acessibilidade realizadas (unidade)</v>
      </c>
    </row>
    <row r="20" spans="1:22" ht="45" x14ac:dyDescent="0.25">
      <c r="A20" s="5">
        <v>41029</v>
      </c>
      <c r="B20" s="5" t="s">
        <v>563</v>
      </c>
      <c r="C20" s="6" t="s">
        <v>567</v>
      </c>
      <c r="D20" s="6" t="s">
        <v>568</v>
      </c>
      <c r="E20" s="5">
        <v>200</v>
      </c>
      <c r="F20" s="6" t="s">
        <v>564</v>
      </c>
      <c r="G20" s="6" t="s">
        <v>565</v>
      </c>
      <c r="H20" s="6" t="s">
        <v>566</v>
      </c>
      <c r="I20" s="5" t="s">
        <v>569</v>
      </c>
      <c r="J20" s="6"/>
      <c r="K20" s="20" t="s">
        <v>34</v>
      </c>
      <c r="L20" s="8">
        <v>2017</v>
      </c>
      <c r="M20" s="18">
        <v>11230534.699999999</v>
      </c>
      <c r="N20" s="8">
        <v>2019</v>
      </c>
      <c r="O20" s="9">
        <v>92089000</v>
      </c>
      <c r="P20" s="11" t="s">
        <v>222</v>
      </c>
      <c r="Q20" s="20" t="s">
        <v>563</v>
      </c>
      <c r="R20" s="45">
        <f t="shared" si="2"/>
        <v>0.12195305302479123</v>
      </c>
      <c r="S20" s="45">
        <f t="shared" si="1"/>
        <v>7.1998767164665809</v>
      </c>
      <c r="T20" s="5"/>
      <c r="U20" s="5"/>
      <c r="V20" s="6" t="str">
        <f t="shared" si="0"/>
        <v>Apoio creditício a microempresas (R$)</v>
      </c>
    </row>
    <row r="21" spans="1:22" ht="45" x14ac:dyDescent="0.25">
      <c r="A21" s="5">
        <v>41029</v>
      </c>
      <c r="B21" s="5" t="s">
        <v>563</v>
      </c>
      <c r="C21" s="6" t="s">
        <v>567</v>
      </c>
      <c r="D21" s="6" t="s">
        <v>568</v>
      </c>
      <c r="E21" s="5">
        <v>200</v>
      </c>
      <c r="F21" s="6" t="s">
        <v>564</v>
      </c>
      <c r="G21" s="6" t="s">
        <v>565</v>
      </c>
      <c r="H21" s="6" t="s">
        <v>566</v>
      </c>
      <c r="I21" s="5" t="s">
        <v>570</v>
      </c>
      <c r="J21" s="6"/>
      <c r="K21" s="20" t="s">
        <v>34</v>
      </c>
      <c r="L21" s="8">
        <v>2017</v>
      </c>
      <c r="M21" s="18">
        <v>20789586.120000001</v>
      </c>
      <c r="N21" s="8">
        <v>2019</v>
      </c>
      <c r="O21" s="9">
        <v>248129000</v>
      </c>
      <c r="P21" s="11" t="s">
        <v>222</v>
      </c>
      <c r="Q21" s="20" t="s">
        <v>563</v>
      </c>
      <c r="R21" s="45">
        <f t="shared" si="2"/>
        <v>8.3785394371476127E-2</v>
      </c>
      <c r="S21" s="45">
        <f t="shared" si="1"/>
        <v>10.935254437859872</v>
      </c>
      <c r="T21" s="5"/>
      <c r="U21" s="5"/>
      <c r="V21" s="6" t="str">
        <f t="shared" si="0"/>
        <v>Apoio creditício às empresas de médio e grande porte (R$)</v>
      </c>
    </row>
    <row r="22" spans="1:22" ht="45" x14ac:dyDescent="0.25">
      <c r="A22" s="5">
        <v>41029</v>
      </c>
      <c r="B22" s="5" t="s">
        <v>563</v>
      </c>
      <c r="C22" s="6" t="s">
        <v>567</v>
      </c>
      <c r="D22" s="6" t="s">
        <v>568</v>
      </c>
      <c r="E22" s="5">
        <v>200</v>
      </c>
      <c r="F22" s="6" t="s">
        <v>564</v>
      </c>
      <c r="G22" s="6" t="s">
        <v>565</v>
      </c>
      <c r="H22" s="6" t="s">
        <v>575</v>
      </c>
      <c r="I22" s="5" t="s">
        <v>571</v>
      </c>
      <c r="J22" s="6"/>
      <c r="K22" s="20" t="s">
        <v>34</v>
      </c>
      <c r="L22" s="8">
        <v>2017</v>
      </c>
      <c r="M22" s="9">
        <v>10000000</v>
      </c>
      <c r="N22" s="8">
        <v>2019</v>
      </c>
      <c r="O22" s="9">
        <v>23678000</v>
      </c>
      <c r="P22" s="11" t="s">
        <v>222</v>
      </c>
      <c r="Q22" s="20" t="s">
        <v>563</v>
      </c>
      <c r="R22" s="45">
        <f t="shared" si="2"/>
        <v>0.42233296731142833</v>
      </c>
      <c r="S22" s="45">
        <f t="shared" si="1"/>
        <v>1.3677999999999999</v>
      </c>
      <c r="T22" s="5"/>
      <c r="U22" s="5"/>
      <c r="V22" s="6" t="str">
        <f t="shared" si="0"/>
        <v>Apoio creditício ao sistema de microcrédito para instituições (R$)</v>
      </c>
    </row>
    <row r="23" spans="1:22" ht="30" x14ac:dyDescent="0.25">
      <c r="A23" s="5">
        <v>41029</v>
      </c>
      <c r="B23" s="5" t="s">
        <v>563</v>
      </c>
      <c r="C23" s="6" t="s">
        <v>567</v>
      </c>
      <c r="D23" s="6" t="s">
        <v>568</v>
      </c>
      <c r="E23" s="5">
        <v>200</v>
      </c>
      <c r="F23" s="6" t="s">
        <v>564</v>
      </c>
      <c r="G23" s="6" t="s">
        <v>565</v>
      </c>
      <c r="H23" s="6" t="s">
        <v>576</v>
      </c>
      <c r="I23" s="5" t="s">
        <v>572</v>
      </c>
      <c r="J23" s="6"/>
      <c r="K23" s="20" t="s">
        <v>34</v>
      </c>
      <c r="L23" s="8">
        <v>2017</v>
      </c>
      <c r="M23" s="9">
        <v>20090000</v>
      </c>
      <c r="N23" s="8">
        <v>2019</v>
      </c>
      <c r="O23" s="9">
        <v>130794000</v>
      </c>
      <c r="P23" s="11" t="s">
        <v>222</v>
      </c>
      <c r="Q23" s="20" t="s">
        <v>563</v>
      </c>
      <c r="R23" s="45">
        <f t="shared" si="2"/>
        <v>0.15360031805740323</v>
      </c>
      <c r="S23" s="45">
        <f t="shared" si="1"/>
        <v>5.5104031856645097</v>
      </c>
      <c r="T23" s="5"/>
      <c r="U23" s="5"/>
      <c r="V23" s="6" t="str">
        <f t="shared" si="0"/>
        <v>Apoio creditício ao desenvolvimento dos municípios (R$)</v>
      </c>
    </row>
    <row r="24" spans="1:22" ht="45" x14ac:dyDescent="0.25">
      <c r="A24" s="5">
        <v>41029</v>
      </c>
      <c r="B24" s="5" t="s">
        <v>563</v>
      </c>
      <c r="C24" s="6" t="s">
        <v>567</v>
      </c>
      <c r="D24" s="6" t="s">
        <v>568</v>
      </c>
      <c r="E24" s="5">
        <v>200</v>
      </c>
      <c r="F24" s="6" t="s">
        <v>564</v>
      </c>
      <c r="G24" s="6" t="s">
        <v>565</v>
      </c>
      <c r="H24" s="6" t="s">
        <v>566</v>
      </c>
      <c r="I24" s="49" t="s">
        <v>569</v>
      </c>
      <c r="J24" s="6"/>
      <c r="K24" s="20" t="s">
        <v>20</v>
      </c>
      <c r="L24" s="8">
        <v>2017</v>
      </c>
      <c r="M24" s="9">
        <v>145</v>
      </c>
      <c r="N24" s="8">
        <v>2019</v>
      </c>
      <c r="O24" s="9">
        <v>275</v>
      </c>
      <c r="P24" s="11" t="s">
        <v>222</v>
      </c>
      <c r="Q24" s="20" t="s">
        <v>563</v>
      </c>
      <c r="R24" s="45">
        <f t="shared" si="2"/>
        <v>0.52727272727272723</v>
      </c>
      <c r="S24" s="45">
        <f t="shared" si="1"/>
        <v>0.89655172413793105</v>
      </c>
      <c r="T24" s="5"/>
      <c r="U24" s="5"/>
      <c r="V24" s="6" t="str">
        <f t="shared" si="0"/>
        <v>Apoio creditício a microempresas (unidade)</v>
      </c>
    </row>
    <row r="25" spans="1:22" ht="45" x14ac:dyDescent="0.25">
      <c r="A25" s="5">
        <v>41029</v>
      </c>
      <c r="B25" s="5" t="s">
        <v>563</v>
      </c>
      <c r="C25" s="6" t="s">
        <v>567</v>
      </c>
      <c r="D25" s="6" t="s">
        <v>568</v>
      </c>
      <c r="E25" s="5">
        <v>200</v>
      </c>
      <c r="F25" s="6" t="s">
        <v>564</v>
      </c>
      <c r="G25" s="6" t="s">
        <v>565</v>
      </c>
      <c r="H25" s="6" t="s">
        <v>566</v>
      </c>
      <c r="I25" s="5" t="s">
        <v>570</v>
      </c>
      <c r="J25" s="6"/>
      <c r="K25" s="20" t="s">
        <v>20</v>
      </c>
      <c r="L25" s="8">
        <v>2017</v>
      </c>
      <c r="M25" s="9">
        <v>16</v>
      </c>
      <c r="N25" s="8">
        <v>2019</v>
      </c>
      <c r="O25" s="9">
        <v>130</v>
      </c>
      <c r="P25" s="11" t="s">
        <v>222</v>
      </c>
      <c r="Q25" s="20" t="s">
        <v>563</v>
      </c>
      <c r="R25" s="45">
        <f t="shared" si="2"/>
        <v>0.12307692307692308</v>
      </c>
      <c r="S25" s="45">
        <f t="shared" si="1"/>
        <v>7.125</v>
      </c>
      <c r="T25" s="5"/>
      <c r="U25" s="5"/>
      <c r="V25" s="6" t="str">
        <f t="shared" si="0"/>
        <v>Apoio creditício às empresas de médio e grande porte (unidade)</v>
      </c>
    </row>
    <row r="26" spans="1:22" ht="45" x14ac:dyDescent="0.25">
      <c r="A26" s="5">
        <v>41029</v>
      </c>
      <c r="B26" s="5" t="s">
        <v>563</v>
      </c>
      <c r="C26" s="6" t="s">
        <v>567</v>
      </c>
      <c r="D26" s="6" t="s">
        <v>568</v>
      </c>
      <c r="E26" s="5">
        <v>200</v>
      </c>
      <c r="F26" s="6" t="s">
        <v>564</v>
      </c>
      <c r="G26" s="6" t="s">
        <v>565</v>
      </c>
      <c r="H26" s="6" t="s">
        <v>575</v>
      </c>
      <c r="I26" s="5" t="s">
        <v>571</v>
      </c>
      <c r="J26" s="6"/>
      <c r="K26" s="20" t="s">
        <v>20</v>
      </c>
      <c r="L26" s="8">
        <v>2017</v>
      </c>
      <c r="M26" s="9">
        <v>19</v>
      </c>
      <c r="N26" s="8">
        <v>2019</v>
      </c>
      <c r="O26" s="9">
        <v>21</v>
      </c>
      <c r="P26" s="11" t="s">
        <v>222</v>
      </c>
      <c r="Q26" s="20" t="s">
        <v>563</v>
      </c>
      <c r="R26" s="45">
        <f t="shared" si="2"/>
        <v>0.90476190476190477</v>
      </c>
      <c r="S26" s="45">
        <f t="shared" si="1"/>
        <v>0.10526315789473684</v>
      </c>
      <c r="T26" s="5"/>
      <c r="U26" s="5"/>
      <c r="V26" s="6" t="str">
        <f t="shared" si="0"/>
        <v>Apoio creditício ao sistema de microcrédito para instituições (unidade)</v>
      </c>
    </row>
    <row r="27" spans="1:22" ht="30" x14ac:dyDescent="0.25">
      <c r="A27" s="5">
        <v>41029</v>
      </c>
      <c r="B27" s="5" t="s">
        <v>563</v>
      </c>
      <c r="C27" s="6" t="s">
        <v>567</v>
      </c>
      <c r="D27" s="6" t="s">
        <v>568</v>
      </c>
      <c r="E27" s="5">
        <v>200</v>
      </c>
      <c r="F27" s="6" t="s">
        <v>564</v>
      </c>
      <c r="G27" s="6" t="s">
        <v>565</v>
      </c>
      <c r="H27" s="6" t="s">
        <v>576</v>
      </c>
      <c r="I27" s="5" t="s">
        <v>572</v>
      </c>
      <c r="J27" s="6"/>
      <c r="K27" s="20" t="s">
        <v>20</v>
      </c>
      <c r="L27" s="8">
        <v>2017</v>
      </c>
      <c r="M27" s="9">
        <v>9</v>
      </c>
      <c r="N27" s="8">
        <v>2019</v>
      </c>
      <c r="O27" s="9">
        <v>87</v>
      </c>
      <c r="P27" s="11" t="s">
        <v>222</v>
      </c>
      <c r="Q27" s="20" t="s">
        <v>563</v>
      </c>
      <c r="R27" s="45">
        <f t="shared" si="2"/>
        <v>0.10344827586206896</v>
      </c>
      <c r="S27" s="45">
        <f t="shared" si="1"/>
        <v>8.6666666666666661</v>
      </c>
      <c r="T27" s="5"/>
      <c r="U27" s="5"/>
      <c r="V27" s="6" t="str">
        <f t="shared" si="0"/>
        <v>Apoio creditício ao desenvolvimento dos municípios (unidade)</v>
      </c>
    </row>
    <row r="28" spans="1:22" ht="30" x14ac:dyDescent="0.25">
      <c r="A28" s="5">
        <v>27025</v>
      </c>
      <c r="B28" s="5" t="s">
        <v>181</v>
      </c>
      <c r="C28" s="6" t="s">
        <v>297</v>
      </c>
      <c r="D28" s="6" t="s">
        <v>501</v>
      </c>
      <c r="E28" s="5">
        <v>211</v>
      </c>
      <c r="F28" s="6" t="s">
        <v>81</v>
      </c>
      <c r="G28" s="6" t="s">
        <v>162</v>
      </c>
      <c r="H28" s="7" t="s">
        <v>102</v>
      </c>
      <c r="I28" s="6" t="s">
        <v>84</v>
      </c>
      <c r="J28" s="6"/>
      <c r="K28" s="20" t="s">
        <v>20</v>
      </c>
      <c r="L28" s="8">
        <v>2016</v>
      </c>
      <c r="M28" s="10">
        <v>20565</v>
      </c>
      <c r="N28" s="8">
        <v>2019</v>
      </c>
      <c r="O28" s="10">
        <v>35000</v>
      </c>
      <c r="P28" s="11" t="s">
        <v>222</v>
      </c>
      <c r="Q28" s="20" t="s">
        <v>181</v>
      </c>
      <c r="R28" s="45">
        <f t="shared" ref="R28:R58" si="3">M28/O28</f>
        <v>0.58757142857142852</v>
      </c>
      <c r="S28" s="45">
        <f t="shared" si="1"/>
        <v>0.70192073911986386</v>
      </c>
      <c r="T28" s="5"/>
      <c r="U28" s="5"/>
      <c r="V28" s="6" t="str">
        <f t="shared" si="0"/>
        <v>Número de ações fiscais em produtos regulamentados (unidade)</v>
      </c>
    </row>
    <row r="29" spans="1:22" ht="30" x14ac:dyDescent="0.25">
      <c r="A29" s="5">
        <v>27025</v>
      </c>
      <c r="B29" s="5" t="s">
        <v>181</v>
      </c>
      <c r="C29" s="6" t="s">
        <v>297</v>
      </c>
      <c r="D29" s="6" t="s">
        <v>501</v>
      </c>
      <c r="E29" s="5">
        <v>211</v>
      </c>
      <c r="F29" s="6" t="s">
        <v>81</v>
      </c>
      <c r="G29" s="6" t="s">
        <v>162</v>
      </c>
      <c r="H29" s="7" t="s">
        <v>102</v>
      </c>
      <c r="I29" s="6" t="s">
        <v>83</v>
      </c>
      <c r="J29" s="6"/>
      <c r="K29" s="20" t="s">
        <v>20</v>
      </c>
      <c r="L29" s="8">
        <v>2016</v>
      </c>
      <c r="M29" s="10">
        <v>42275</v>
      </c>
      <c r="N29" s="8">
        <v>2019</v>
      </c>
      <c r="O29" s="10">
        <v>70000</v>
      </c>
      <c r="P29" s="11" t="s">
        <v>222</v>
      </c>
      <c r="Q29" s="20" t="s">
        <v>181</v>
      </c>
      <c r="R29" s="45">
        <f t="shared" si="3"/>
        <v>0.60392857142857148</v>
      </c>
      <c r="S29" s="45">
        <f t="shared" si="1"/>
        <v>0.65582495564754584</v>
      </c>
      <c r="T29" s="5"/>
      <c r="U29" s="5"/>
      <c r="V29" s="6" t="str">
        <f t="shared" si="0"/>
        <v>Número de ensaios em produtos pré-medidos (unidade)</v>
      </c>
    </row>
    <row r="30" spans="1:22" ht="30" x14ac:dyDescent="0.25">
      <c r="A30" s="5">
        <v>27025</v>
      </c>
      <c r="B30" s="5" t="s">
        <v>181</v>
      </c>
      <c r="C30" s="6" t="s">
        <v>297</v>
      </c>
      <c r="D30" s="6" t="s">
        <v>501</v>
      </c>
      <c r="E30" s="5">
        <v>211</v>
      </c>
      <c r="F30" s="6" t="s">
        <v>81</v>
      </c>
      <c r="G30" s="6" t="s">
        <v>162</v>
      </c>
      <c r="H30" s="7" t="s">
        <v>102</v>
      </c>
      <c r="I30" s="6" t="s">
        <v>85</v>
      </c>
      <c r="J30" s="6"/>
      <c r="K30" s="20" t="s">
        <v>20</v>
      </c>
      <c r="L30" s="8">
        <v>2016</v>
      </c>
      <c r="M30" s="10">
        <v>328</v>
      </c>
      <c r="N30" s="8">
        <v>2019</v>
      </c>
      <c r="O30" s="9">
        <v>350</v>
      </c>
      <c r="P30" s="11" t="s">
        <v>222</v>
      </c>
      <c r="Q30" s="20" t="s">
        <v>181</v>
      </c>
      <c r="R30" s="45">
        <f t="shared" si="3"/>
        <v>0.93714285714285717</v>
      </c>
      <c r="S30" s="45">
        <f t="shared" si="1"/>
        <v>6.7073170731707321E-2</v>
      </c>
      <c r="T30" s="5"/>
      <c r="U30" s="5"/>
      <c r="V30" s="6" t="str">
        <f t="shared" si="0"/>
        <v>Número de verificações em empresas prestadoras de serviços (unidade)</v>
      </c>
    </row>
    <row r="31" spans="1:22" ht="30" x14ac:dyDescent="0.25">
      <c r="A31" s="5">
        <v>27025</v>
      </c>
      <c r="B31" s="5" t="s">
        <v>181</v>
      </c>
      <c r="C31" s="6" t="s">
        <v>297</v>
      </c>
      <c r="D31" s="6" t="s">
        <v>501</v>
      </c>
      <c r="E31" s="5">
        <v>211</v>
      </c>
      <c r="F31" s="6" t="s">
        <v>81</v>
      </c>
      <c r="G31" s="6" t="s">
        <v>162</v>
      </c>
      <c r="H31" s="7" t="s">
        <v>102</v>
      </c>
      <c r="I31" s="6" t="s">
        <v>82</v>
      </c>
      <c r="J31" s="6"/>
      <c r="K31" s="20" t="s">
        <v>20</v>
      </c>
      <c r="L31" s="8">
        <v>2016</v>
      </c>
      <c r="M31" s="10">
        <v>162896</v>
      </c>
      <c r="N31" s="8">
        <v>2019</v>
      </c>
      <c r="O31" s="10">
        <v>200000</v>
      </c>
      <c r="P31" s="11" t="s">
        <v>222</v>
      </c>
      <c r="Q31" s="20" t="s">
        <v>181</v>
      </c>
      <c r="R31" s="45">
        <f t="shared" si="3"/>
        <v>0.81447999999999998</v>
      </c>
      <c r="S31" s="45">
        <f t="shared" si="1"/>
        <v>0.22777723209900796</v>
      </c>
      <c r="T31" s="5"/>
      <c r="U31" s="5"/>
      <c r="V31" s="6" t="str">
        <f t="shared" si="0"/>
        <v>Número de verificações em instrumentos de medição (unidade)</v>
      </c>
    </row>
    <row r="32" spans="1:22" ht="60" x14ac:dyDescent="0.25">
      <c r="A32" s="5">
        <v>27024</v>
      </c>
      <c r="B32" s="5" t="s">
        <v>180</v>
      </c>
      <c r="C32" s="6" t="s">
        <v>519</v>
      </c>
      <c r="D32" s="6" t="s">
        <v>520</v>
      </c>
      <c r="E32" s="5">
        <v>230</v>
      </c>
      <c r="F32" s="6" t="s">
        <v>101</v>
      </c>
      <c r="G32" s="6" t="s">
        <v>374</v>
      </c>
      <c r="H32" s="40" t="s">
        <v>543</v>
      </c>
      <c r="I32" s="6" t="s">
        <v>433</v>
      </c>
      <c r="J32" s="6"/>
      <c r="K32" s="20" t="s">
        <v>20</v>
      </c>
      <c r="L32" s="8">
        <v>2016</v>
      </c>
      <c r="M32" s="10">
        <v>87</v>
      </c>
      <c r="N32" s="8">
        <v>2019</v>
      </c>
      <c r="O32" s="10">
        <v>100</v>
      </c>
      <c r="P32" s="11" t="s">
        <v>222</v>
      </c>
      <c r="Q32" s="20" t="s">
        <v>180</v>
      </c>
      <c r="R32" s="45">
        <f t="shared" si="3"/>
        <v>0.87</v>
      </c>
      <c r="S32" s="45">
        <f t="shared" si="1"/>
        <v>0.14942528735632185</v>
      </c>
      <c r="T32" s="5"/>
      <c r="U32" s="5"/>
      <c r="V32" s="6" t="str">
        <f t="shared" si="0"/>
        <v>Pesquisador-bolsista - bolsas concedidas por ano (unidade)</v>
      </c>
    </row>
    <row r="33" spans="1:22" ht="60" x14ac:dyDescent="0.25">
      <c r="A33" s="5">
        <v>27024</v>
      </c>
      <c r="B33" s="5" t="s">
        <v>180</v>
      </c>
      <c r="C33" s="6" t="s">
        <v>519</v>
      </c>
      <c r="D33" s="6" t="s">
        <v>520</v>
      </c>
      <c r="E33" s="5">
        <v>230</v>
      </c>
      <c r="F33" s="6" t="s">
        <v>101</v>
      </c>
      <c r="G33" s="6" t="s">
        <v>374</v>
      </c>
      <c r="H33" s="40" t="s">
        <v>543</v>
      </c>
      <c r="I33" s="6" t="s">
        <v>434</v>
      </c>
      <c r="J33" s="6"/>
      <c r="K33" s="20" t="s">
        <v>20</v>
      </c>
      <c r="L33" s="8">
        <v>2016</v>
      </c>
      <c r="M33" s="10">
        <v>153</v>
      </c>
      <c r="N33" s="8">
        <v>2019</v>
      </c>
      <c r="O33" s="10">
        <v>200</v>
      </c>
      <c r="P33" s="11" t="s">
        <v>222</v>
      </c>
      <c r="Q33" s="20" t="s">
        <v>180</v>
      </c>
      <c r="R33" s="45">
        <f t="shared" si="3"/>
        <v>0.76500000000000001</v>
      </c>
      <c r="S33" s="45">
        <f t="shared" si="1"/>
        <v>0.30718954248366015</v>
      </c>
      <c r="T33" s="5"/>
      <c r="U33" s="5"/>
      <c r="V33" s="6" t="str">
        <f t="shared" si="0"/>
        <v>Pesquisa apoiada - projetos contratados por ano (unidade)</v>
      </c>
    </row>
    <row r="34" spans="1:22" ht="60" x14ac:dyDescent="0.25">
      <c r="A34" s="5">
        <v>27024</v>
      </c>
      <c r="B34" s="5" t="s">
        <v>180</v>
      </c>
      <c r="C34" s="6" t="s">
        <v>519</v>
      </c>
      <c r="D34" s="6" t="s">
        <v>520</v>
      </c>
      <c r="E34" s="5">
        <v>230</v>
      </c>
      <c r="F34" s="6" t="s">
        <v>101</v>
      </c>
      <c r="G34" s="6" t="s">
        <v>374</v>
      </c>
      <c r="H34" s="40" t="s">
        <v>543</v>
      </c>
      <c r="I34" s="6" t="s">
        <v>435</v>
      </c>
      <c r="J34" s="6"/>
      <c r="K34" s="20" t="s">
        <v>20</v>
      </c>
      <c r="L34" s="8">
        <v>2016</v>
      </c>
      <c r="M34" s="10">
        <v>145</v>
      </c>
      <c r="N34" s="8">
        <v>2019</v>
      </c>
      <c r="O34" s="10">
        <v>150</v>
      </c>
      <c r="P34" s="11" t="s">
        <v>222</v>
      </c>
      <c r="Q34" s="20" t="s">
        <v>180</v>
      </c>
      <c r="R34" s="45">
        <f t="shared" si="3"/>
        <v>0.96666666666666667</v>
      </c>
      <c r="S34" s="45">
        <f t="shared" si="1"/>
        <v>3.4482758620689655E-2</v>
      </c>
      <c r="T34" s="5"/>
      <c r="U34" s="5"/>
      <c r="V34" s="6" t="str">
        <f t="shared" si="0"/>
        <v>Eventos apoiados - projetos contratados por ano (unidade)</v>
      </c>
    </row>
    <row r="35" spans="1:22" ht="60" x14ac:dyDescent="0.25">
      <c r="A35" s="5">
        <v>27024</v>
      </c>
      <c r="B35" s="5" t="s">
        <v>180</v>
      </c>
      <c r="C35" s="6" t="s">
        <v>519</v>
      </c>
      <c r="D35" s="6" t="s">
        <v>520</v>
      </c>
      <c r="E35" s="5">
        <v>230</v>
      </c>
      <c r="F35" s="6" t="s">
        <v>101</v>
      </c>
      <c r="G35" s="6" t="s">
        <v>374</v>
      </c>
      <c r="H35" s="40" t="s">
        <v>543</v>
      </c>
      <c r="I35" s="6" t="s">
        <v>436</v>
      </c>
      <c r="J35" s="6"/>
      <c r="K35" s="20" t="s">
        <v>20</v>
      </c>
      <c r="L35" s="8">
        <v>2016</v>
      </c>
      <c r="M35" s="10">
        <v>91</v>
      </c>
      <c r="N35" s="8">
        <v>2019</v>
      </c>
      <c r="O35" s="10">
        <v>120</v>
      </c>
      <c r="P35" s="11" t="s">
        <v>222</v>
      </c>
      <c r="Q35" s="20" t="s">
        <v>180</v>
      </c>
      <c r="R35" s="45">
        <f t="shared" si="3"/>
        <v>0.7583333333333333</v>
      </c>
      <c r="S35" s="45">
        <f t="shared" si="1"/>
        <v>0.31868131868131866</v>
      </c>
      <c r="T35" s="5"/>
      <c r="U35" s="5"/>
      <c r="V35" s="6" t="str">
        <f t="shared" si="0"/>
        <v>Inovação apoiada - projetos contratados por ano (unidade)</v>
      </c>
    </row>
    <row r="36" spans="1:22" ht="60" x14ac:dyDescent="0.25">
      <c r="A36" s="38">
        <v>45022</v>
      </c>
      <c r="B36" s="38" t="s">
        <v>532</v>
      </c>
      <c r="C36" s="39" t="s">
        <v>533</v>
      </c>
      <c r="D36" s="39" t="s">
        <v>534</v>
      </c>
      <c r="E36" s="38">
        <v>230</v>
      </c>
      <c r="F36" s="39" t="s">
        <v>101</v>
      </c>
      <c r="G36" s="39" t="s">
        <v>374</v>
      </c>
      <c r="H36" s="40" t="s">
        <v>543</v>
      </c>
      <c r="I36" s="39" t="s">
        <v>545</v>
      </c>
      <c r="J36" s="39"/>
      <c r="K36" s="55" t="s">
        <v>20</v>
      </c>
      <c r="L36" s="41">
        <v>2015</v>
      </c>
      <c r="M36" s="42">
        <v>586</v>
      </c>
      <c r="N36" s="41">
        <v>2019</v>
      </c>
      <c r="O36" s="42">
        <v>650</v>
      </c>
      <c r="P36" s="43" t="s">
        <v>222</v>
      </c>
      <c r="Q36" s="55" t="s">
        <v>532</v>
      </c>
      <c r="R36" s="47">
        <f t="shared" si="3"/>
        <v>0.90153846153846151</v>
      </c>
      <c r="S36" s="45">
        <f t="shared" si="1"/>
        <v>0.10921501706484642</v>
      </c>
      <c r="T36" s="38"/>
      <c r="U36" s="38"/>
      <c r="V36" s="6" t="str">
        <f t="shared" si="0"/>
        <v>Número de projetos de pesquisa em execução (unidade)</v>
      </c>
    </row>
    <row r="37" spans="1:22" ht="60" x14ac:dyDescent="0.25">
      <c r="A37" s="38">
        <v>45022</v>
      </c>
      <c r="B37" s="38" t="s">
        <v>532</v>
      </c>
      <c r="C37" s="39" t="s">
        <v>533</v>
      </c>
      <c r="D37" s="39" t="s">
        <v>534</v>
      </c>
      <c r="E37" s="38">
        <v>230</v>
      </c>
      <c r="F37" s="39" t="s">
        <v>101</v>
      </c>
      <c r="G37" s="39" t="s">
        <v>374</v>
      </c>
      <c r="H37" s="40" t="s">
        <v>543</v>
      </c>
      <c r="I37" s="39" t="s">
        <v>546</v>
      </c>
      <c r="J37" s="39"/>
      <c r="K37" s="55" t="s">
        <v>20</v>
      </c>
      <c r="L37" s="41">
        <v>2015</v>
      </c>
      <c r="M37" s="42">
        <v>425</v>
      </c>
      <c r="N37" s="41">
        <v>2019</v>
      </c>
      <c r="O37" s="42">
        <v>550</v>
      </c>
      <c r="P37" s="43" t="s">
        <v>222</v>
      </c>
      <c r="Q37" s="55" t="s">
        <v>532</v>
      </c>
      <c r="R37" s="47">
        <f t="shared" si="3"/>
        <v>0.77272727272727271</v>
      </c>
      <c r="S37" s="45">
        <f t="shared" si="1"/>
        <v>0.29411764705882354</v>
      </c>
      <c r="T37" s="38"/>
      <c r="U37" s="38"/>
      <c r="V37" s="6" t="str">
        <f t="shared" si="0"/>
        <v>Número de bolsas de iniciação científica (unidade)</v>
      </c>
    </row>
    <row r="38" spans="1:22" ht="60" x14ac:dyDescent="0.25">
      <c r="A38" s="38">
        <v>45022</v>
      </c>
      <c r="B38" s="38" t="s">
        <v>532</v>
      </c>
      <c r="C38" s="39" t="s">
        <v>533</v>
      </c>
      <c r="D38" s="39" t="s">
        <v>534</v>
      </c>
      <c r="E38" s="38">
        <v>230</v>
      </c>
      <c r="F38" s="39" t="s">
        <v>101</v>
      </c>
      <c r="G38" s="39" t="s">
        <v>374</v>
      </c>
      <c r="H38" s="40" t="s">
        <v>543</v>
      </c>
      <c r="I38" s="39" t="s">
        <v>547</v>
      </c>
      <c r="J38" s="39" t="s">
        <v>548</v>
      </c>
      <c r="K38" s="55" t="s">
        <v>20</v>
      </c>
      <c r="L38" s="41">
        <v>2015</v>
      </c>
      <c r="M38" s="42">
        <v>112</v>
      </c>
      <c r="N38" s="41">
        <v>2019</v>
      </c>
      <c r="O38" s="42">
        <v>160</v>
      </c>
      <c r="P38" s="43" t="s">
        <v>222</v>
      </c>
      <c r="Q38" s="55" t="s">
        <v>532</v>
      </c>
      <c r="R38" s="47">
        <f t="shared" si="3"/>
        <v>0.7</v>
      </c>
      <c r="S38" s="45">
        <f t="shared" si="1"/>
        <v>0.42857142857142855</v>
      </c>
      <c r="T38" s="38"/>
      <c r="U38" s="38"/>
      <c r="V38" s="6" t="str">
        <f t="shared" si="0"/>
        <v>Número de grupos de pesquisa contemplados com recursos financeiros (unidade)</v>
      </c>
    </row>
    <row r="39" spans="1:22" ht="180" x14ac:dyDescent="0.25">
      <c r="A39" s="5">
        <v>44001</v>
      </c>
      <c r="B39" s="5" t="s">
        <v>9</v>
      </c>
      <c r="C39" s="6" t="s">
        <v>301</v>
      </c>
      <c r="D39" s="6" t="s">
        <v>505</v>
      </c>
      <c r="E39" s="5">
        <v>300</v>
      </c>
      <c r="F39" s="6" t="s">
        <v>10</v>
      </c>
      <c r="G39" s="6" t="s">
        <v>272</v>
      </c>
      <c r="H39" s="6" t="s">
        <v>11</v>
      </c>
      <c r="I39" s="29" t="s">
        <v>273</v>
      </c>
      <c r="J39" s="6" t="s">
        <v>274</v>
      </c>
      <c r="K39" s="20" t="s">
        <v>491</v>
      </c>
      <c r="L39" s="8">
        <v>2016</v>
      </c>
      <c r="M39" s="9">
        <v>0</v>
      </c>
      <c r="N39" s="8">
        <v>2019</v>
      </c>
      <c r="O39" s="9">
        <v>57</v>
      </c>
      <c r="P39" s="11" t="s">
        <v>222</v>
      </c>
      <c r="Q39" s="20" t="s">
        <v>9</v>
      </c>
      <c r="R39" s="45">
        <f t="shared" si="3"/>
        <v>0</v>
      </c>
      <c r="S39" s="45">
        <v>1</v>
      </c>
      <c r="T39" s="5"/>
      <c r="U39" s="5"/>
      <c r="V39" s="6" t="str">
        <f t="shared" si="0"/>
        <v>Percentual de crescimento na melhoria da infraestrutura no meio rural (taxa)</v>
      </c>
    </row>
    <row r="40" spans="1:22" ht="59.25" customHeight="1" x14ac:dyDescent="0.25">
      <c r="A40" s="5">
        <v>44001</v>
      </c>
      <c r="B40" s="5" t="s">
        <v>9</v>
      </c>
      <c r="C40" s="6" t="s">
        <v>301</v>
      </c>
      <c r="D40" s="6" t="s">
        <v>505</v>
      </c>
      <c r="E40" s="5">
        <v>300</v>
      </c>
      <c r="F40" s="6" t="s">
        <v>10</v>
      </c>
      <c r="G40" s="6" t="s">
        <v>272</v>
      </c>
      <c r="H40" s="6" t="s">
        <v>11</v>
      </c>
      <c r="I40" s="21" t="s">
        <v>275</v>
      </c>
      <c r="J40" s="6"/>
      <c r="K40" s="20" t="s">
        <v>20</v>
      </c>
      <c r="L40" s="8">
        <v>2016</v>
      </c>
      <c r="M40" s="9">
        <v>850</v>
      </c>
      <c r="N40" s="8">
        <v>2019</v>
      </c>
      <c r="O40" s="9">
        <v>2500</v>
      </c>
      <c r="P40" s="11" t="s">
        <v>222</v>
      </c>
      <c r="Q40" s="20" t="s">
        <v>9</v>
      </c>
      <c r="R40" s="45">
        <f t="shared" si="3"/>
        <v>0.34</v>
      </c>
      <c r="S40" s="45">
        <f>(O40-M40)/M40</f>
        <v>1.9411764705882353</v>
      </c>
      <c r="T40" s="5"/>
      <c r="U40" s="5"/>
      <c r="V40" s="6" t="str">
        <f t="shared" si="0"/>
        <v>Número de monitoramentos de parques aquícolas (unidade)</v>
      </c>
    </row>
    <row r="41" spans="1:22" ht="120" x14ac:dyDescent="0.25">
      <c r="A41" s="5">
        <v>44022</v>
      </c>
      <c r="B41" s="5" t="s">
        <v>178</v>
      </c>
      <c r="C41" s="6" t="s">
        <v>299</v>
      </c>
      <c r="D41" s="6" t="s">
        <v>506</v>
      </c>
      <c r="E41" s="5">
        <v>310</v>
      </c>
      <c r="F41" s="6" t="s">
        <v>49</v>
      </c>
      <c r="G41" s="6" t="s">
        <v>158</v>
      </c>
      <c r="H41" s="7" t="s">
        <v>628</v>
      </c>
      <c r="I41" s="6" t="s">
        <v>97</v>
      </c>
      <c r="J41" s="6"/>
      <c r="K41" s="20" t="s">
        <v>492</v>
      </c>
      <c r="L41" s="8">
        <v>2016</v>
      </c>
      <c r="M41" s="9">
        <v>1597000</v>
      </c>
      <c r="N41" s="8">
        <v>2019</v>
      </c>
      <c r="O41" s="9">
        <v>1621000</v>
      </c>
      <c r="P41" s="11" t="s">
        <v>222</v>
      </c>
      <c r="Q41" s="20" t="s">
        <v>51</v>
      </c>
      <c r="R41" s="45">
        <f t="shared" si="3"/>
        <v>0.98519432449105493</v>
      </c>
      <c r="S41" s="45">
        <f>(O41-M41)/M41</f>
        <v>1.5028177833437696E-2</v>
      </c>
      <c r="T41" s="5"/>
      <c r="U41" s="5"/>
      <c r="V41" s="6" t="str">
        <f t="shared" si="0"/>
        <v>Exportação catarinense de milho e soja  (tonelada)</v>
      </c>
    </row>
    <row r="42" spans="1:22" ht="60" x14ac:dyDescent="0.25">
      <c r="A42" s="5">
        <v>44023</v>
      </c>
      <c r="B42" s="5" t="s">
        <v>179</v>
      </c>
      <c r="C42" s="6" t="s">
        <v>298</v>
      </c>
      <c r="D42" s="6" t="s">
        <v>507</v>
      </c>
      <c r="E42" s="5">
        <v>310</v>
      </c>
      <c r="F42" s="5" t="s">
        <v>49</v>
      </c>
      <c r="G42" s="6" t="s">
        <v>158</v>
      </c>
      <c r="H42" s="7" t="s">
        <v>628</v>
      </c>
      <c r="I42" s="6" t="s">
        <v>109</v>
      </c>
      <c r="J42" s="6" t="s">
        <v>110</v>
      </c>
      <c r="K42" s="20" t="s">
        <v>25</v>
      </c>
      <c r="L42" s="8">
        <v>2016</v>
      </c>
      <c r="M42" s="14">
        <v>15.2</v>
      </c>
      <c r="N42" s="8">
        <v>2019</v>
      </c>
      <c r="O42" s="15">
        <v>17</v>
      </c>
      <c r="P42" s="11" t="s">
        <v>222</v>
      </c>
      <c r="Q42" s="20" t="s">
        <v>179</v>
      </c>
      <c r="R42" s="45">
        <f t="shared" si="3"/>
        <v>0.89411764705882346</v>
      </c>
      <c r="S42" s="45">
        <f>(O42-M42)/M42</f>
        <v>0.118421052631579</v>
      </c>
      <c r="T42" s="5"/>
      <c r="U42" s="5"/>
      <c r="V42" s="6" t="str">
        <f t="shared" si="0"/>
        <v>Capacitação de agricultores e pescadores  (%)</v>
      </c>
    </row>
    <row r="43" spans="1:22" ht="60" x14ac:dyDescent="0.25">
      <c r="A43" s="5">
        <v>44023</v>
      </c>
      <c r="B43" s="5" t="s">
        <v>179</v>
      </c>
      <c r="C43" s="6" t="s">
        <v>298</v>
      </c>
      <c r="D43" s="6" t="s">
        <v>507</v>
      </c>
      <c r="E43" s="5">
        <v>310</v>
      </c>
      <c r="F43" s="5" t="s">
        <v>49</v>
      </c>
      <c r="G43" s="6" t="s">
        <v>158</v>
      </c>
      <c r="H43" s="7" t="s">
        <v>628</v>
      </c>
      <c r="I43" s="6" t="s">
        <v>111</v>
      </c>
      <c r="J43" s="6" t="s">
        <v>112</v>
      </c>
      <c r="K43" s="20" t="s">
        <v>25</v>
      </c>
      <c r="L43" s="8">
        <v>2016</v>
      </c>
      <c r="M43" s="14">
        <v>55.9</v>
      </c>
      <c r="N43" s="8">
        <v>2019</v>
      </c>
      <c r="O43" s="15">
        <v>56</v>
      </c>
      <c r="P43" s="11" t="s">
        <v>222</v>
      </c>
      <c r="Q43" s="20" t="s">
        <v>179</v>
      </c>
      <c r="R43" s="45">
        <f t="shared" si="3"/>
        <v>0.99821428571428572</v>
      </c>
      <c r="S43" s="45">
        <f>(O43-M43)/M43</f>
        <v>1.7889087656529771E-3</v>
      </c>
      <c r="T43" s="5"/>
      <c r="U43" s="5"/>
      <c r="V43" s="6" t="str">
        <f t="shared" si="0"/>
        <v>Cobertura de atendimento a agricultores  (%)</v>
      </c>
    </row>
    <row r="44" spans="1:22" ht="60" x14ac:dyDescent="0.25">
      <c r="A44" s="5">
        <v>44023</v>
      </c>
      <c r="B44" s="5" t="s">
        <v>179</v>
      </c>
      <c r="C44" s="6" t="s">
        <v>298</v>
      </c>
      <c r="D44" s="6" t="s">
        <v>507</v>
      </c>
      <c r="E44" s="5">
        <v>310</v>
      </c>
      <c r="F44" s="5" t="s">
        <v>49</v>
      </c>
      <c r="G44" s="6" t="s">
        <v>158</v>
      </c>
      <c r="H44" s="7" t="s">
        <v>628</v>
      </c>
      <c r="I44" s="6" t="s">
        <v>113</v>
      </c>
      <c r="J44" s="6" t="s">
        <v>114</v>
      </c>
      <c r="K44" s="20" t="s">
        <v>25</v>
      </c>
      <c r="L44" s="8">
        <v>2016</v>
      </c>
      <c r="M44" s="14">
        <v>38.9</v>
      </c>
      <c r="N44" s="8">
        <v>2019</v>
      </c>
      <c r="O44" s="15">
        <v>45</v>
      </c>
      <c r="P44" s="11" t="s">
        <v>222</v>
      </c>
      <c r="Q44" s="20" t="s">
        <v>179</v>
      </c>
      <c r="R44" s="45">
        <f t="shared" si="3"/>
        <v>0.86444444444444446</v>
      </c>
      <c r="S44" s="45">
        <f>(O44-M44)/M44</f>
        <v>0.15681233933161959</v>
      </c>
      <c r="T44" s="5"/>
      <c r="U44" s="5"/>
      <c r="V44" s="6" t="str">
        <f t="shared" si="0"/>
        <v>Participação de atividade de campo (%)</v>
      </c>
    </row>
    <row r="45" spans="1:22" ht="60" x14ac:dyDescent="0.25">
      <c r="A45" s="5">
        <v>44023</v>
      </c>
      <c r="B45" s="5" t="s">
        <v>179</v>
      </c>
      <c r="C45" s="6" t="s">
        <v>298</v>
      </c>
      <c r="D45" s="6" t="s">
        <v>507</v>
      </c>
      <c r="E45" s="5">
        <v>310</v>
      </c>
      <c r="F45" s="5" t="s">
        <v>49</v>
      </c>
      <c r="G45" s="6" t="s">
        <v>158</v>
      </c>
      <c r="H45" s="7" t="s">
        <v>628</v>
      </c>
      <c r="I45" s="6" t="s">
        <v>450</v>
      </c>
      <c r="J45" s="6" t="s">
        <v>104</v>
      </c>
      <c r="K45" s="20" t="s">
        <v>34</v>
      </c>
      <c r="L45" s="8">
        <v>2016</v>
      </c>
      <c r="M45" s="16">
        <v>5.01</v>
      </c>
      <c r="N45" s="8">
        <v>2019</v>
      </c>
      <c r="O45" s="17">
        <v>4.5</v>
      </c>
      <c r="P45" s="11" t="s">
        <v>222</v>
      </c>
      <c r="Q45" s="20" t="s">
        <v>179</v>
      </c>
      <c r="R45" s="45">
        <f t="shared" si="3"/>
        <v>1.1133333333333333</v>
      </c>
      <c r="S45" s="45">
        <v>0.1133</v>
      </c>
      <c r="T45" s="5"/>
      <c r="U45" s="5"/>
      <c r="V45" s="6" t="str">
        <f t="shared" si="0"/>
        <v>Retorno social  (R$)</v>
      </c>
    </row>
    <row r="46" spans="1:22" ht="60" x14ac:dyDescent="0.25">
      <c r="A46" s="5">
        <v>44023</v>
      </c>
      <c r="B46" s="5" t="s">
        <v>179</v>
      </c>
      <c r="C46" s="6" t="s">
        <v>298</v>
      </c>
      <c r="D46" s="6" t="s">
        <v>507</v>
      </c>
      <c r="E46" s="5">
        <v>310</v>
      </c>
      <c r="F46" s="5" t="s">
        <v>49</v>
      </c>
      <c r="G46" s="6" t="s">
        <v>158</v>
      </c>
      <c r="H46" s="7" t="s">
        <v>628</v>
      </c>
      <c r="I46" s="6" t="s">
        <v>105</v>
      </c>
      <c r="J46" s="6" t="s">
        <v>106</v>
      </c>
      <c r="K46" s="20" t="s">
        <v>20</v>
      </c>
      <c r="L46" s="8">
        <v>2016</v>
      </c>
      <c r="M46" s="50">
        <v>1.24</v>
      </c>
      <c r="N46" s="8">
        <v>2019</v>
      </c>
      <c r="O46" s="10">
        <v>1.3</v>
      </c>
      <c r="P46" s="11" t="s">
        <v>222</v>
      </c>
      <c r="Q46" s="20" t="s">
        <v>179</v>
      </c>
      <c r="R46" s="45">
        <f t="shared" si="3"/>
        <v>0.95384615384615379</v>
      </c>
      <c r="S46" s="45">
        <f>(O46-M46)/M46</f>
        <v>4.8387096774193589E-2</v>
      </c>
      <c r="T46" s="5"/>
      <c r="U46" s="5"/>
      <c r="V46" s="6" t="str">
        <f t="shared" si="0"/>
        <v>Média de projetos correntes aplicados por pesquisador  (unidade)</v>
      </c>
    </row>
    <row r="47" spans="1:22" ht="60" x14ac:dyDescent="0.25">
      <c r="A47" s="5">
        <v>44023</v>
      </c>
      <c r="B47" s="5" t="s">
        <v>179</v>
      </c>
      <c r="C47" s="6" t="s">
        <v>298</v>
      </c>
      <c r="D47" s="6" t="s">
        <v>507</v>
      </c>
      <c r="E47" s="5">
        <v>310</v>
      </c>
      <c r="F47" s="5" t="s">
        <v>49</v>
      </c>
      <c r="G47" s="6" t="s">
        <v>158</v>
      </c>
      <c r="H47" s="7" t="s">
        <v>628</v>
      </c>
      <c r="I47" s="6" t="s">
        <v>32</v>
      </c>
      <c r="J47" s="6"/>
      <c r="K47" s="20" t="s">
        <v>20</v>
      </c>
      <c r="L47" s="8">
        <v>2016</v>
      </c>
      <c r="M47" s="9">
        <v>13</v>
      </c>
      <c r="N47" s="8">
        <v>2019</v>
      </c>
      <c r="O47" s="10">
        <v>13</v>
      </c>
      <c r="P47" s="11" t="s">
        <v>222</v>
      </c>
      <c r="Q47" s="20" t="s">
        <v>179</v>
      </c>
      <c r="R47" s="45">
        <f t="shared" si="3"/>
        <v>1</v>
      </c>
      <c r="S47" s="45">
        <f>(O47-M47)/M47</f>
        <v>0</v>
      </c>
      <c r="T47" s="5"/>
      <c r="U47" s="5"/>
      <c r="V47" s="6" t="str">
        <f t="shared" si="0"/>
        <v>Novas cultivares e tecnologias (unidade)</v>
      </c>
    </row>
    <row r="48" spans="1:22" ht="60" x14ac:dyDescent="0.25">
      <c r="A48" s="5">
        <v>44023</v>
      </c>
      <c r="B48" s="5" t="s">
        <v>179</v>
      </c>
      <c r="C48" s="6" t="s">
        <v>298</v>
      </c>
      <c r="D48" s="6" t="s">
        <v>507</v>
      </c>
      <c r="E48" s="5">
        <v>310</v>
      </c>
      <c r="F48" s="5" t="s">
        <v>49</v>
      </c>
      <c r="G48" s="6" t="s">
        <v>158</v>
      </c>
      <c r="H48" s="7" t="s">
        <v>628</v>
      </c>
      <c r="I48" s="6" t="s">
        <v>107</v>
      </c>
      <c r="J48" s="6" t="s">
        <v>108</v>
      </c>
      <c r="K48" s="20" t="s">
        <v>20</v>
      </c>
      <c r="L48" s="8">
        <v>2016</v>
      </c>
      <c r="M48" s="50">
        <v>4</v>
      </c>
      <c r="N48" s="8">
        <v>2019</v>
      </c>
      <c r="O48" s="10">
        <v>2.8</v>
      </c>
      <c r="P48" s="11" t="s">
        <v>222</v>
      </c>
      <c r="Q48" s="20" t="s">
        <v>179</v>
      </c>
      <c r="R48" s="45">
        <f t="shared" si="3"/>
        <v>1.4285714285714286</v>
      </c>
      <c r="S48" s="45">
        <v>0.42859999999999998</v>
      </c>
      <c r="T48" s="5"/>
      <c r="U48" s="5"/>
      <c r="V48" s="6" t="str">
        <f t="shared" si="0"/>
        <v>Publicações aplicadas por pesquisador  (unidade)</v>
      </c>
    </row>
    <row r="49" spans="1:22" ht="45" x14ac:dyDescent="0.25">
      <c r="A49" s="5">
        <v>44022</v>
      </c>
      <c r="B49" s="5" t="s">
        <v>178</v>
      </c>
      <c r="C49" s="6" t="s">
        <v>299</v>
      </c>
      <c r="D49" s="6" t="s">
        <v>506</v>
      </c>
      <c r="E49" s="5">
        <v>315</v>
      </c>
      <c r="F49" s="6" t="s">
        <v>16</v>
      </c>
      <c r="G49" s="6" t="s">
        <v>159</v>
      </c>
      <c r="H49" s="7" t="s">
        <v>17</v>
      </c>
      <c r="I49" s="6" t="s">
        <v>98</v>
      </c>
      <c r="J49" s="6"/>
      <c r="K49" s="20" t="s">
        <v>20</v>
      </c>
      <c r="L49" s="8">
        <v>2016</v>
      </c>
      <c r="M49" s="9">
        <v>4</v>
      </c>
      <c r="N49" s="8">
        <v>2019</v>
      </c>
      <c r="O49" s="9">
        <v>4</v>
      </c>
      <c r="P49" s="11" t="s">
        <v>222</v>
      </c>
      <c r="Q49" s="20" t="s">
        <v>48</v>
      </c>
      <c r="R49" s="45">
        <f t="shared" si="3"/>
        <v>1</v>
      </c>
      <c r="S49" s="45">
        <f t="shared" ref="S49:S58" si="4">(O49-M49)/M49</f>
        <v>0</v>
      </c>
      <c r="T49" s="5"/>
      <c r="U49" s="5"/>
      <c r="V49" s="6" t="str">
        <f t="shared" si="0"/>
        <v>Certificações sanitárias de área/zona livre de doenças animais e pragas/doenças vegetais  (unidade)</v>
      </c>
    </row>
    <row r="50" spans="1:22" ht="45" x14ac:dyDescent="0.25">
      <c r="A50" s="5">
        <v>44001</v>
      </c>
      <c r="B50" s="5" t="s">
        <v>9</v>
      </c>
      <c r="C50" s="6" t="s">
        <v>301</v>
      </c>
      <c r="D50" s="6" t="s">
        <v>505</v>
      </c>
      <c r="E50" s="5">
        <v>315</v>
      </c>
      <c r="F50" s="6" t="s">
        <v>16</v>
      </c>
      <c r="G50" s="6" t="s">
        <v>159</v>
      </c>
      <c r="H50" s="6" t="s">
        <v>17</v>
      </c>
      <c r="I50" s="21" t="s">
        <v>276</v>
      </c>
      <c r="J50" s="6"/>
      <c r="K50" s="20" t="s">
        <v>20</v>
      </c>
      <c r="L50" s="8">
        <v>2016</v>
      </c>
      <c r="M50" s="9">
        <v>3000</v>
      </c>
      <c r="N50" s="8">
        <v>2019</v>
      </c>
      <c r="O50" s="9">
        <v>10000</v>
      </c>
      <c r="P50" s="11" t="s">
        <v>222</v>
      </c>
      <c r="Q50" s="20" t="s">
        <v>9</v>
      </c>
      <c r="R50" s="45">
        <f t="shared" si="3"/>
        <v>0.3</v>
      </c>
      <c r="S50" s="45">
        <f t="shared" si="4"/>
        <v>2.3333333333333335</v>
      </c>
      <c r="T50" s="5"/>
      <c r="U50" s="5"/>
      <c r="V50" s="6" t="str">
        <f t="shared" si="0"/>
        <v>Número de animais abatidos (unidade)</v>
      </c>
    </row>
    <row r="51" spans="1:22" ht="30" x14ac:dyDescent="0.25">
      <c r="A51" s="5">
        <v>44001</v>
      </c>
      <c r="B51" s="5" t="s">
        <v>9</v>
      </c>
      <c r="C51" s="6" t="s">
        <v>301</v>
      </c>
      <c r="D51" s="6" t="s">
        <v>505</v>
      </c>
      <c r="E51" s="5">
        <v>320</v>
      </c>
      <c r="F51" s="6" t="s">
        <v>12</v>
      </c>
      <c r="G51" s="6" t="s">
        <v>278</v>
      </c>
      <c r="H51" s="6" t="s">
        <v>13</v>
      </c>
      <c r="I51" s="29" t="s">
        <v>449</v>
      </c>
      <c r="J51" s="6"/>
      <c r="K51" s="20" t="s">
        <v>20</v>
      </c>
      <c r="L51" s="8">
        <v>2016</v>
      </c>
      <c r="M51" s="9">
        <v>73288</v>
      </c>
      <c r="N51" s="8">
        <v>2019</v>
      </c>
      <c r="O51" s="9">
        <v>371576</v>
      </c>
      <c r="P51" s="11" t="s">
        <v>222</v>
      </c>
      <c r="Q51" s="20" t="s">
        <v>9</v>
      </c>
      <c r="R51" s="45">
        <f t="shared" si="3"/>
        <v>0.19723555880896507</v>
      </c>
      <c r="S51" s="45">
        <f t="shared" si="4"/>
        <v>4.0700796856238401</v>
      </c>
      <c r="T51" s="5"/>
      <c r="U51" s="5"/>
      <c r="V51" s="6" t="str">
        <f t="shared" si="0"/>
        <v>Total de famílias beneficiadas no programa Agricultura Familiar (unidade)</v>
      </c>
    </row>
    <row r="52" spans="1:22" ht="30" x14ac:dyDescent="0.25">
      <c r="A52" s="5">
        <v>44001</v>
      </c>
      <c r="B52" s="5" t="s">
        <v>9</v>
      </c>
      <c r="C52" s="6" t="s">
        <v>301</v>
      </c>
      <c r="D52" s="6" t="s">
        <v>505</v>
      </c>
      <c r="E52" s="5">
        <v>335</v>
      </c>
      <c r="F52" s="6" t="s">
        <v>14</v>
      </c>
      <c r="G52" s="6" t="s">
        <v>277</v>
      </c>
      <c r="H52" s="6" t="s">
        <v>15</v>
      </c>
      <c r="I52" s="29" t="s">
        <v>581</v>
      </c>
      <c r="J52" s="6"/>
      <c r="K52" s="20" t="s">
        <v>20</v>
      </c>
      <c r="L52" s="8">
        <v>2016</v>
      </c>
      <c r="M52" s="9">
        <v>1766</v>
      </c>
      <c r="N52" s="8">
        <v>2019</v>
      </c>
      <c r="O52" s="9">
        <v>3616</v>
      </c>
      <c r="P52" s="11" t="s">
        <v>222</v>
      </c>
      <c r="Q52" s="20" t="s">
        <v>279</v>
      </c>
      <c r="R52" s="45">
        <f t="shared" si="3"/>
        <v>0.48838495575221241</v>
      </c>
      <c r="S52" s="45">
        <f t="shared" si="4"/>
        <v>1.0475651189127972</v>
      </c>
      <c r="T52" s="5"/>
      <c r="U52" s="5"/>
      <c r="V52" s="6" t="str">
        <f t="shared" si="0"/>
        <v>Total de propostas apoiadas no programa SC Rural (unidade)</v>
      </c>
    </row>
    <row r="53" spans="1:22" ht="38.25" x14ac:dyDescent="0.25">
      <c r="A53" s="5">
        <v>27030</v>
      </c>
      <c r="B53" s="5" t="s">
        <v>35</v>
      </c>
      <c r="C53" s="6" t="s">
        <v>295</v>
      </c>
      <c r="D53" s="6" t="s">
        <v>503</v>
      </c>
      <c r="E53" s="5">
        <v>340</v>
      </c>
      <c r="F53" s="6" t="s">
        <v>37</v>
      </c>
      <c r="G53" s="6" t="s">
        <v>156</v>
      </c>
      <c r="H53" s="33" t="s">
        <v>338</v>
      </c>
      <c r="I53" s="6" t="s">
        <v>446</v>
      </c>
      <c r="J53" s="6"/>
      <c r="K53" s="20" t="s">
        <v>20</v>
      </c>
      <c r="L53" s="8">
        <v>2016</v>
      </c>
      <c r="M53" s="9">
        <v>14</v>
      </c>
      <c r="N53" s="8">
        <v>2019</v>
      </c>
      <c r="O53" s="10">
        <v>16</v>
      </c>
      <c r="P53" s="11" t="s">
        <v>222</v>
      </c>
      <c r="Q53" s="20" t="s">
        <v>35</v>
      </c>
      <c r="R53" s="45">
        <f t="shared" si="3"/>
        <v>0.875</v>
      </c>
      <c r="S53" s="45">
        <f t="shared" si="4"/>
        <v>0.14285714285714285</v>
      </c>
      <c r="T53" s="5"/>
      <c r="U53" s="5"/>
      <c r="V53" s="6" t="str">
        <f t="shared" si="0"/>
        <v>Número de programas ambientais monitorados (unidade)</v>
      </c>
    </row>
    <row r="54" spans="1:22" ht="38.25" x14ac:dyDescent="0.25">
      <c r="A54" s="5">
        <v>27021</v>
      </c>
      <c r="B54" s="5" t="s">
        <v>336</v>
      </c>
      <c r="C54" s="6" t="s">
        <v>337</v>
      </c>
      <c r="D54" s="6" t="s">
        <v>500</v>
      </c>
      <c r="E54" s="5">
        <v>340</v>
      </c>
      <c r="F54" s="6" t="s">
        <v>37</v>
      </c>
      <c r="G54" s="6" t="s">
        <v>156</v>
      </c>
      <c r="H54" s="33" t="s">
        <v>338</v>
      </c>
      <c r="I54" s="6" t="s">
        <v>429</v>
      </c>
      <c r="J54" s="6"/>
      <c r="K54" s="20" t="s">
        <v>20</v>
      </c>
      <c r="L54" s="8">
        <v>2016</v>
      </c>
      <c r="M54" s="9">
        <v>613</v>
      </c>
      <c r="N54" s="8">
        <v>2019</v>
      </c>
      <c r="O54" s="9">
        <v>660</v>
      </c>
      <c r="P54" s="11" t="s">
        <v>222</v>
      </c>
      <c r="Q54" s="20" t="s">
        <v>336</v>
      </c>
      <c r="R54" s="45">
        <f t="shared" si="3"/>
        <v>0.92878787878787883</v>
      </c>
      <c r="S54" s="45">
        <f t="shared" si="4"/>
        <v>7.6672104404567704E-2</v>
      </c>
      <c r="T54" s="5"/>
      <c r="U54" s="5"/>
      <c r="V54" s="6" t="str">
        <f t="shared" si="0"/>
        <v>Ações de fiscalização efetuadas (unidade)</v>
      </c>
    </row>
    <row r="55" spans="1:22" ht="38.25" x14ac:dyDescent="0.25">
      <c r="A55" s="5">
        <v>27021</v>
      </c>
      <c r="B55" s="5" t="s">
        <v>336</v>
      </c>
      <c r="C55" s="6" t="s">
        <v>337</v>
      </c>
      <c r="D55" s="6" t="s">
        <v>500</v>
      </c>
      <c r="E55" s="5">
        <v>340</v>
      </c>
      <c r="F55" s="6" t="s">
        <v>37</v>
      </c>
      <c r="G55" s="6" t="s">
        <v>156</v>
      </c>
      <c r="H55" s="33" t="s">
        <v>338</v>
      </c>
      <c r="I55" s="6" t="s">
        <v>340</v>
      </c>
      <c r="J55" s="6"/>
      <c r="K55" s="20" t="s">
        <v>20</v>
      </c>
      <c r="L55" s="8">
        <v>2016</v>
      </c>
      <c r="M55" s="9">
        <v>5992</v>
      </c>
      <c r="N55" s="8">
        <v>2019</v>
      </c>
      <c r="O55" s="9">
        <v>6200</v>
      </c>
      <c r="P55" s="11" t="s">
        <v>222</v>
      </c>
      <c r="Q55" s="20" t="s">
        <v>336</v>
      </c>
      <c r="R55" s="45">
        <f t="shared" si="3"/>
        <v>0.96645161290322579</v>
      </c>
      <c r="S55" s="45">
        <f t="shared" si="4"/>
        <v>3.4712950600801068E-2</v>
      </c>
      <c r="T55" s="5"/>
      <c r="U55" s="5"/>
      <c r="V55" s="6" t="str">
        <f t="shared" si="0"/>
        <v>Avaliações de balneabilidade (unidade)</v>
      </c>
    </row>
    <row r="56" spans="1:22" ht="38.25" x14ac:dyDescent="0.25">
      <c r="A56" s="5">
        <v>27021</v>
      </c>
      <c r="B56" s="5" t="s">
        <v>336</v>
      </c>
      <c r="C56" s="6" t="s">
        <v>337</v>
      </c>
      <c r="D56" s="6" t="s">
        <v>500</v>
      </c>
      <c r="E56" s="5">
        <v>340</v>
      </c>
      <c r="F56" s="6" t="s">
        <v>37</v>
      </c>
      <c r="G56" s="6" t="s">
        <v>156</v>
      </c>
      <c r="H56" s="33" t="s">
        <v>338</v>
      </c>
      <c r="I56" s="6" t="s">
        <v>431</v>
      </c>
      <c r="J56" s="6"/>
      <c r="K56" s="20" t="s">
        <v>20</v>
      </c>
      <c r="L56" s="8">
        <v>2016</v>
      </c>
      <c r="M56" s="9">
        <v>6180</v>
      </c>
      <c r="N56" s="8">
        <v>2019</v>
      </c>
      <c r="O56" s="9">
        <v>6600</v>
      </c>
      <c r="P56" s="11" t="s">
        <v>222</v>
      </c>
      <c r="Q56" s="20" t="s">
        <v>336</v>
      </c>
      <c r="R56" s="45">
        <f t="shared" si="3"/>
        <v>0.9363636363636364</v>
      </c>
      <c r="S56" s="45">
        <f t="shared" si="4"/>
        <v>6.7961165048543687E-2</v>
      </c>
      <c r="T56" s="5"/>
      <c r="U56" s="5"/>
      <c r="V56" s="6" t="str">
        <f t="shared" si="0"/>
        <v>Certidões e licenciamentos emitidos (unidade)</v>
      </c>
    </row>
    <row r="57" spans="1:22" ht="38.25" x14ac:dyDescent="0.25">
      <c r="A57" s="5">
        <v>27021</v>
      </c>
      <c r="B57" s="5" t="s">
        <v>336</v>
      </c>
      <c r="C57" s="6" t="s">
        <v>337</v>
      </c>
      <c r="D57" s="6" t="s">
        <v>500</v>
      </c>
      <c r="E57" s="5">
        <v>340</v>
      </c>
      <c r="F57" s="6" t="s">
        <v>37</v>
      </c>
      <c r="G57" s="6" t="s">
        <v>156</v>
      </c>
      <c r="H57" s="33" t="s">
        <v>338</v>
      </c>
      <c r="I57" s="6" t="s">
        <v>339</v>
      </c>
      <c r="J57" s="6"/>
      <c r="K57" s="20" t="s">
        <v>20</v>
      </c>
      <c r="L57" s="8">
        <v>2016</v>
      </c>
      <c r="M57" s="9">
        <v>10129</v>
      </c>
      <c r="N57" s="8">
        <v>2019</v>
      </c>
      <c r="O57" s="9">
        <v>11000</v>
      </c>
      <c r="P57" s="11" t="s">
        <v>222</v>
      </c>
      <c r="Q57" s="20" t="s">
        <v>336</v>
      </c>
      <c r="R57" s="45">
        <f t="shared" si="3"/>
        <v>0.92081818181818187</v>
      </c>
      <c r="S57" s="45">
        <f t="shared" si="4"/>
        <v>8.5990719715667879E-2</v>
      </c>
      <c r="T57" s="5"/>
      <c r="U57" s="5"/>
      <c r="V57" s="6" t="str">
        <f t="shared" si="0"/>
        <v>Educação ambiental nas escolas (unidade)</v>
      </c>
    </row>
    <row r="58" spans="1:22" ht="38.25" x14ac:dyDescent="0.25">
      <c r="A58" s="5">
        <v>27021</v>
      </c>
      <c r="B58" s="5" t="s">
        <v>336</v>
      </c>
      <c r="C58" s="6" t="s">
        <v>337</v>
      </c>
      <c r="D58" s="6" t="s">
        <v>500</v>
      </c>
      <c r="E58" s="5">
        <v>340</v>
      </c>
      <c r="F58" s="6" t="s">
        <v>37</v>
      </c>
      <c r="G58" s="6" t="s">
        <v>156</v>
      </c>
      <c r="H58" s="33" t="s">
        <v>338</v>
      </c>
      <c r="I58" s="6" t="s">
        <v>432</v>
      </c>
      <c r="J58" s="6"/>
      <c r="K58" s="20" t="s">
        <v>20</v>
      </c>
      <c r="L58" s="8">
        <v>2016</v>
      </c>
      <c r="M58" s="9">
        <v>1004</v>
      </c>
      <c r="N58" s="8">
        <v>2019</v>
      </c>
      <c r="O58" s="9">
        <v>1100</v>
      </c>
      <c r="P58" s="11" t="s">
        <v>222</v>
      </c>
      <c r="Q58" s="20" t="s">
        <v>336</v>
      </c>
      <c r="R58" s="45">
        <f t="shared" si="3"/>
        <v>0.91272727272727272</v>
      </c>
      <c r="S58" s="45">
        <f t="shared" si="4"/>
        <v>9.5617529880478086E-2</v>
      </c>
      <c r="T58" s="5"/>
      <c r="U58" s="5"/>
      <c r="V58" s="6" t="str">
        <f t="shared" si="0"/>
        <v>Vistorias de licenciamentos (unidade)</v>
      </c>
    </row>
    <row r="59" spans="1:22" ht="75" x14ac:dyDescent="0.25">
      <c r="A59" s="5">
        <v>27001</v>
      </c>
      <c r="B59" s="5" t="s">
        <v>199</v>
      </c>
      <c r="C59" s="6" t="s">
        <v>302</v>
      </c>
      <c r="D59" s="6" t="s">
        <v>499</v>
      </c>
      <c r="E59" s="5">
        <v>342</v>
      </c>
      <c r="F59" s="6" t="s">
        <v>200</v>
      </c>
      <c r="G59" s="6" t="s">
        <v>201</v>
      </c>
      <c r="H59" s="6" t="s">
        <v>629</v>
      </c>
      <c r="I59" s="7" t="s">
        <v>582</v>
      </c>
      <c r="J59" s="6"/>
      <c r="K59" s="20" t="s">
        <v>20</v>
      </c>
      <c r="L59" s="8">
        <v>2016</v>
      </c>
      <c r="M59" s="10">
        <v>0</v>
      </c>
      <c r="N59" s="8">
        <v>2019</v>
      </c>
      <c r="O59" s="10">
        <v>5</v>
      </c>
      <c r="P59" s="11" t="s">
        <v>222</v>
      </c>
      <c r="Q59" s="20" t="s">
        <v>199</v>
      </c>
      <c r="R59" s="45">
        <v>0</v>
      </c>
      <c r="S59" s="45">
        <v>1</v>
      </c>
      <c r="T59" s="5"/>
      <c r="U59" s="5"/>
      <c r="V59" s="6" t="str">
        <f t="shared" si="0"/>
        <v>Projeto  de desenvolvimento econômico apoiado (unidade)</v>
      </c>
    </row>
    <row r="60" spans="1:22" ht="75" x14ac:dyDescent="0.25">
      <c r="A60" s="5">
        <v>27001</v>
      </c>
      <c r="B60" s="5" t="s">
        <v>199</v>
      </c>
      <c r="C60" s="6" t="s">
        <v>302</v>
      </c>
      <c r="D60" s="6" t="s">
        <v>499</v>
      </c>
      <c r="E60" s="5">
        <v>342</v>
      </c>
      <c r="F60" s="6" t="s">
        <v>200</v>
      </c>
      <c r="G60" s="6" t="s">
        <v>201</v>
      </c>
      <c r="H60" s="6" t="s">
        <v>629</v>
      </c>
      <c r="I60" s="7" t="s">
        <v>417</v>
      </c>
      <c r="J60" s="6"/>
      <c r="K60" s="20" t="s">
        <v>20</v>
      </c>
      <c r="L60" s="8">
        <v>2016</v>
      </c>
      <c r="M60" s="10">
        <v>0</v>
      </c>
      <c r="N60" s="8">
        <v>2019</v>
      </c>
      <c r="O60" s="10">
        <v>5</v>
      </c>
      <c r="P60" s="11" t="s">
        <v>222</v>
      </c>
      <c r="Q60" s="20" t="s">
        <v>199</v>
      </c>
      <c r="R60" s="45">
        <v>0</v>
      </c>
      <c r="S60" s="45">
        <v>1</v>
      </c>
      <c r="T60" s="5"/>
      <c r="U60" s="5"/>
      <c r="V60" s="6" t="str">
        <f t="shared" si="0"/>
        <v>Projeto subsidiado (unidade)</v>
      </c>
    </row>
    <row r="61" spans="1:22" ht="60" x14ac:dyDescent="0.25">
      <c r="A61" s="5">
        <v>27001</v>
      </c>
      <c r="B61" s="5" t="s">
        <v>199</v>
      </c>
      <c r="C61" s="6" t="s">
        <v>302</v>
      </c>
      <c r="D61" s="6" t="s">
        <v>499</v>
      </c>
      <c r="E61" s="5">
        <v>346</v>
      </c>
      <c r="F61" s="6" t="s">
        <v>375</v>
      </c>
      <c r="G61" s="6" t="s">
        <v>202</v>
      </c>
      <c r="H61" s="6" t="s">
        <v>630</v>
      </c>
      <c r="I61" s="6" t="s">
        <v>419</v>
      </c>
      <c r="J61" s="6"/>
      <c r="K61" s="20" t="s">
        <v>20</v>
      </c>
      <c r="L61" s="8">
        <v>2016</v>
      </c>
      <c r="M61" s="10">
        <v>0</v>
      </c>
      <c r="N61" s="8">
        <v>2019</v>
      </c>
      <c r="O61" s="10">
        <v>13</v>
      </c>
      <c r="P61" s="11" t="s">
        <v>222</v>
      </c>
      <c r="Q61" s="20" t="s">
        <v>199</v>
      </c>
      <c r="R61" s="45">
        <v>0</v>
      </c>
      <c r="S61" s="45">
        <v>1</v>
      </c>
      <c r="T61" s="5"/>
      <c r="U61" s="5"/>
      <c r="V61" s="6" t="str">
        <f t="shared" si="0"/>
        <v>Supervisão realizada (unidade)</v>
      </c>
    </row>
    <row r="62" spans="1:22" ht="60" x14ac:dyDescent="0.25">
      <c r="A62" s="5">
        <v>27001</v>
      </c>
      <c r="B62" s="5" t="s">
        <v>199</v>
      </c>
      <c r="C62" s="6" t="s">
        <v>302</v>
      </c>
      <c r="D62" s="6" t="s">
        <v>499</v>
      </c>
      <c r="E62" s="5">
        <v>346</v>
      </c>
      <c r="F62" s="6" t="s">
        <v>375</v>
      </c>
      <c r="G62" s="6" t="s">
        <v>202</v>
      </c>
      <c r="H62" s="6" t="s">
        <v>630</v>
      </c>
      <c r="I62" s="6" t="s">
        <v>583</v>
      </c>
      <c r="J62" s="6"/>
      <c r="K62" s="20" t="s">
        <v>20</v>
      </c>
      <c r="L62" s="8">
        <v>2016</v>
      </c>
      <c r="M62" s="10">
        <v>0</v>
      </c>
      <c r="N62" s="8">
        <v>2019</v>
      </c>
      <c r="O62" s="10">
        <v>3</v>
      </c>
      <c r="P62" s="11" t="s">
        <v>222</v>
      </c>
      <c r="Q62" s="20" t="s">
        <v>199</v>
      </c>
      <c r="R62" s="45">
        <v>0</v>
      </c>
      <c r="S62" s="45">
        <v>1</v>
      </c>
      <c r="T62" s="5"/>
      <c r="U62" s="5"/>
      <c r="V62" s="6" t="str">
        <f t="shared" si="0"/>
        <v>Projeto de CT&amp;I apoiado (unidade)</v>
      </c>
    </row>
    <row r="63" spans="1:22" ht="75" x14ac:dyDescent="0.25">
      <c r="A63" s="5">
        <v>27001</v>
      </c>
      <c r="B63" s="5" t="s">
        <v>199</v>
      </c>
      <c r="C63" s="6" t="s">
        <v>302</v>
      </c>
      <c r="D63" s="6" t="s">
        <v>499</v>
      </c>
      <c r="E63" s="5">
        <v>348</v>
      </c>
      <c r="F63" s="6" t="s">
        <v>203</v>
      </c>
      <c r="G63" s="6" t="s">
        <v>204</v>
      </c>
      <c r="H63" s="7" t="s">
        <v>631</v>
      </c>
      <c r="I63" s="6" t="s">
        <v>584</v>
      </c>
      <c r="J63" s="6"/>
      <c r="K63" s="20" t="s">
        <v>20</v>
      </c>
      <c r="L63" s="8">
        <v>2016</v>
      </c>
      <c r="M63" s="10">
        <v>0</v>
      </c>
      <c r="N63" s="8">
        <v>2019</v>
      </c>
      <c r="O63" s="10">
        <v>15</v>
      </c>
      <c r="P63" s="11" t="s">
        <v>222</v>
      </c>
      <c r="Q63" s="20" t="s">
        <v>199</v>
      </c>
      <c r="R63" s="45">
        <v>0</v>
      </c>
      <c r="S63" s="45">
        <v>1</v>
      </c>
      <c r="T63" s="5"/>
      <c r="U63" s="5"/>
      <c r="V63" s="6" t="str">
        <f t="shared" si="0"/>
        <v>Projeto de desenvolvimento sustentável apoiado (unidade)</v>
      </c>
    </row>
    <row r="64" spans="1:22" ht="75" x14ac:dyDescent="0.25">
      <c r="A64" s="5">
        <v>27001</v>
      </c>
      <c r="B64" s="5" t="s">
        <v>199</v>
      </c>
      <c r="C64" s="6" t="s">
        <v>302</v>
      </c>
      <c r="D64" s="6" t="s">
        <v>499</v>
      </c>
      <c r="E64" s="5">
        <v>348</v>
      </c>
      <c r="F64" s="6" t="s">
        <v>203</v>
      </c>
      <c r="G64" s="6" t="s">
        <v>204</v>
      </c>
      <c r="H64" s="7" t="s">
        <v>631</v>
      </c>
      <c r="I64" s="6" t="s">
        <v>585</v>
      </c>
      <c r="J64" s="6"/>
      <c r="K64" s="20" t="s">
        <v>20</v>
      </c>
      <c r="L64" s="8">
        <v>2016</v>
      </c>
      <c r="M64" s="10">
        <v>0</v>
      </c>
      <c r="N64" s="8">
        <v>2019</v>
      </c>
      <c r="O64" s="10">
        <v>6</v>
      </c>
      <c r="P64" s="11" t="s">
        <v>222</v>
      </c>
      <c r="Q64" s="20" t="s">
        <v>199</v>
      </c>
      <c r="R64" s="45">
        <v>0</v>
      </c>
      <c r="S64" s="45">
        <v>1</v>
      </c>
      <c r="T64" s="5"/>
      <c r="U64" s="5"/>
      <c r="V64" s="6" t="str">
        <f t="shared" si="0"/>
        <v>Projeto de educação ambiental apoiado (unidade)</v>
      </c>
    </row>
    <row r="65" spans="1:22" ht="75" x14ac:dyDescent="0.25">
      <c r="A65" s="5">
        <v>55001</v>
      </c>
      <c r="B65" s="5" t="s">
        <v>18</v>
      </c>
      <c r="C65" s="6" t="s">
        <v>362</v>
      </c>
      <c r="D65" s="6" t="s">
        <v>518</v>
      </c>
      <c r="E65" s="5">
        <v>350</v>
      </c>
      <c r="F65" s="6" t="s">
        <v>21</v>
      </c>
      <c r="G65" s="6" t="s">
        <v>205</v>
      </c>
      <c r="H65" s="29" t="s">
        <v>363</v>
      </c>
      <c r="I65" s="29" t="s">
        <v>551</v>
      </c>
      <c r="J65" s="6"/>
      <c r="K65" s="20" t="s">
        <v>25</v>
      </c>
      <c r="L65" s="8">
        <v>2015</v>
      </c>
      <c r="M65" s="18">
        <v>0</v>
      </c>
      <c r="N65" s="8">
        <v>2019</v>
      </c>
      <c r="O65" s="18">
        <v>10</v>
      </c>
      <c r="P65" s="11" t="s">
        <v>222</v>
      </c>
      <c r="Q65" s="20" t="s">
        <v>18</v>
      </c>
      <c r="R65" s="45">
        <v>0</v>
      </c>
      <c r="S65" s="45">
        <v>0.1</v>
      </c>
      <c r="T65" s="5"/>
      <c r="U65" s="5"/>
      <c r="V65" s="6" t="str">
        <f t="shared" si="0"/>
        <v>Número de ações preventivas em recursos hídricos implementadas/nº ações definidas (%)</v>
      </c>
    </row>
    <row r="66" spans="1:22" ht="45" x14ac:dyDescent="0.25">
      <c r="A66" s="5">
        <v>27001</v>
      </c>
      <c r="B66" s="5" t="s">
        <v>199</v>
      </c>
      <c r="C66" s="6" t="s">
        <v>302</v>
      </c>
      <c r="D66" s="6" t="s">
        <v>499</v>
      </c>
      <c r="E66" s="5">
        <v>350</v>
      </c>
      <c r="F66" s="6" t="s">
        <v>21</v>
      </c>
      <c r="G66" s="6" t="s">
        <v>205</v>
      </c>
      <c r="H66" s="7" t="s">
        <v>632</v>
      </c>
      <c r="I66" s="6" t="s">
        <v>424</v>
      </c>
      <c r="J66" s="6"/>
      <c r="K66" s="20" t="s">
        <v>20</v>
      </c>
      <c r="L66" s="8">
        <v>2016</v>
      </c>
      <c r="M66" s="10">
        <v>0</v>
      </c>
      <c r="N66" s="8">
        <v>2019</v>
      </c>
      <c r="O66" s="10">
        <v>16</v>
      </c>
      <c r="P66" s="11" t="s">
        <v>222</v>
      </c>
      <c r="Q66" s="20" t="s">
        <v>199</v>
      </c>
      <c r="R66" s="45">
        <v>0</v>
      </c>
      <c r="S66" s="45">
        <v>1</v>
      </c>
      <c r="T66" s="5"/>
      <c r="U66" s="5"/>
      <c r="V66" s="6" t="str">
        <f t="shared" ref="V66:V129" si="5">CONCATENATE(I66," ","(",K66,")")</f>
        <v>Comitê de bacia atendido (unidade)</v>
      </c>
    </row>
    <row r="67" spans="1:22" ht="45" x14ac:dyDescent="0.25">
      <c r="A67" s="5">
        <v>27001</v>
      </c>
      <c r="B67" s="5" t="s">
        <v>199</v>
      </c>
      <c r="C67" s="6" t="s">
        <v>302</v>
      </c>
      <c r="D67" s="6" t="s">
        <v>499</v>
      </c>
      <c r="E67" s="5">
        <v>350</v>
      </c>
      <c r="F67" s="6" t="s">
        <v>21</v>
      </c>
      <c r="G67" s="6" t="s">
        <v>205</v>
      </c>
      <c r="H67" s="7" t="s">
        <v>632</v>
      </c>
      <c r="I67" s="6" t="s">
        <v>426</v>
      </c>
      <c r="J67" s="6"/>
      <c r="K67" s="20" t="s">
        <v>20</v>
      </c>
      <c r="L67" s="8">
        <v>2016</v>
      </c>
      <c r="M67" s="10">
        <v>0</v>
      </c>
      <c r="N67" s="8">
        <v>2019</v>
      </c>
      <c r="O67" s="10">
        <v>20</v>
      </c>
      <c r="P67" s="11" t="s">
        <v>222</v>
      </c>
      <c r="Q67" s="20" t="s">
        <v>199</v>
      </c>
      <c r="R67" s="45">
        <v>0</v>
      </c>
      <c r="S67" s="45">
        <v>1</v>
      </c>
      <c r="T67" s="5"/>
      <c r="U67" s="5"/>
      <c r="V67" s="6" t="str">
        <f t="shared" si="5"/>
        <v>Projeto apoiado de recursos hídricos (unidade)</v>
      </c>
    </row>
    <row r="68" spans="1:22" ht="45" x14ac:dyDescent="0.25">
      <c r="A68" s="5">
        <v>27001</v>
      </c>
      <c r="B68" s="5" t="s">
        <v>199</v>
      </c>
      <c r="C68" s="6" t="s">
        <v>302</v>
      </c>
      <c r="D68" s="6" t="s">
        <v>499</v>
      </c>
      <c r="E68" s="5">
        <v>350</v>
      </c>
      <c r="F68" s="6" t="s">
        <v>21</v>
      </c>
      <c r="G68" s="6" t="s">
        <v>205</v>
      </c>
      <c r="H68" s="7" t="s">
        <v>632</v>
      </c>
      <c r="I68" s="6" t="s">
        <v>428</v>
      </c>
      <c r="J68" s="6"/>
      <c r="K68" s="20" t="s">
        <v>20</v>
      </c>
      <c r="L68" s="8">
        <v>2016</v>
      </c>
      <c r="M68" s="10">
        <v>0</v>
      </c>
      <c r="N68" s="8">
        <v>2019</v>
      </c>
      <c r="O68" s="10">
        <v>500</v>
      </c>
      <c r="P68" s="11" t="s">
        <v>222</v>
      </c>
      <c r="Q68" s="20" t="s">
        <v>199</v>
      </c>
      <c r="R68" s="45">
        <v>0</v>
      </c>
      <c r="S68" s="45">
        <v>1</v>
      </c>
      <c r="T68" s="5"/>
      <c r="U68" s="5"/>
      <c r="V68" s="6" t="str">
        <f t="shared" si="5"/>
        <v>Outorga realizada (unidade)</v>
      </c>
    </row>
    <row r="69" spans="1:22" ht="45" x14ac:dyDescent="0.25">
      <c r="A69" s="5">
        <v>48091</v>
      </c>
      <c r="B69" s="5" t="s">
        <v>242</v>
      </c>
      <c r="C69" s="6" t="s">
        <v>310</v>
      </c>
      <c r="D69" s="6" t="s">
        <v>512</v>
      </c>
      <c r="E69" s="5">
        <v>400</v>
      </c>
      <c r="F69" s="6" t="s">
        <v>243</v>
      </c>
      <c r="G69" s="6" t="s">
        <v>244</v>
      </c>
      <c r="H69" s="25" t="s">
        <v>633</v>
      </c>
      <c r="I69" s="25" t="s">
        <v>246</v>
      </c>
      <c r="J69" s="6"/>
      <c r="K69" s="20" t="s">
        <v>20</v>
      </c>
      <c r="L69" s="8">
        <v>2017</v>
      </c>
      <c r="M69" s="9">
        <v>5459</v>
      </c>
      <c r="N69" s="8">
        <v>2019</v>
      </c>
      <c r="O69" s="9">
        <v>5500</v>
      </c>
      <c r="P69" s="11" t="s">
        <v>222</v>
      </c>
      <c r="Q69" s="56" t="s">
        <v>252</v>
      </c>
      <c r="R69" s="45">
        <f>M69/O69</f>
        <v>0.99254545454545451</v>
      </c>
      <c r="S69" s="45">
        <f>(O69-M69)/M69</f>
        <v>7.5105330646638583E-3</v>
      </c>
      <c r="T69" s="5"/>
      <c r="U69" s="5"/>
      <c r="V69" s="6" t="str">
        <f t="shared" si="5"/>
        <v>Número de profissionais formados e/ou qualificados anualmente pela Secretaria de Estado da Saúde de Santa Catarina (unidade)</v>
      </c>
    </row>
    <row r="70" spans="1:22" ht="75" x14ac:dyDescent="0.25">
      <c r="A70" s="5">
        <v>48091</v>
      </c>
      <c r="B70" s="5" t="s">
        <v>242</v>
      </c>
      <c r="C70" s="6" t="s">
        <v>310</v>
      </c>
      <c r="D70" s="6" t="s">
        <v>512</v>
      </c>
      <c r="E70" s="5">
        <v>410</v>
      </c>
      <c r="F70" s="6" t="s">
        <v>247</v>
      </c>
      <c r="G70" s="6" t="s">
        <v>248</v>
      </c>
      <c r="H70" s="25" t="s">
        <v>634</v>
      </c>
      <c r="I70" s="25" t="s">
        <v>253</v>
      </c>
      <c r="J70" s="6"/>
      <c r="K70" s="20" t="s">
        <v>25</v>
      </c>
      <c r="L70" s="8">
        <v>2015</v>
      </c>
      <c r="M70" s="18">
        <v>85.87</v>
      </c>
      <c r="N70" s="8">
        <v>2019</v>
      </c>
      <c r="O70" s="9">
        <v>87</v>
      </c>
      <c r="P70" s="11" t="s">
        <v>222</v>
      </c>
      <c r="Q70" s="20" t="s">
        <v>254</v>
      </c>
      <c r="R70" s="45">
        <f>M70/O70</f>
        <v>0.9870114942528736</v>
      </c>
      <c r="S70" s="45">
        <f>(O70-M70)/M70</f>
        <v>1.315942704087569E-2</v>
      </c>
      <c r="T70" s="5"/>
      <c r="U70" s="5"/>
      <c r="V70" s="6" t="str">
        <f t="shared" si="5"/>
        <v>Proporção de casos de doenças de notificação compulsória imediata (DNCI) encerrados em até 60 dias após notificação. (%)</v>
      </c>
    </row>
    <row r="71" spans="1:22" ht="75" x14ac:dyDescent="0.25">
      <c r="A71" s="5">
        <v>48091</v>
      </c>
      <c r="B71" s="5" t="s">
        <v>242</v>
      </c>
      <c r="C71" s="6" t="s">
        <v>310</v>
      </c>
      <c r="D71" s="6" t="s">
        <v>512</v>
      </c>
      <c r="E71" s="5">
        <v>410</v>
      </c>
      <c r="F71" s="6" t="s">
        <v>247</v>
      </c>
      <c r="G71" s="6" t="s">
        <v>248</v>
      </c>
      <c r="H71" s="25" t="s">
        <v>634</v>
      </c>
      <c r="I71" s="25" t="s">
        <v>249</v>
      </c>
      <c r="J71" s="25" t="s">
        <v>250</v>
      </c>
      <c r="K71" s="20" t="s">
        <v>25</v>
      </c>
      <c r="L71" s="8">
        <v>2012</v>
      </c>
      <c r="M71" s="9">
        <v>75</v>
      </c>
      <c r="N71" s="8">
        <v>2019</v>
      </c>
      <c r="O71" s="9">
        <v>100</v>
      </c>
      <c r="P71" s="11" t="s">
        <v>222</v>
      </c>
      <c r="Q71" s="20" t="s">
        <v>251</v>
      </c>
      <c r="R71" s="45">
        <f>M71/O71</f>
        <v>0.75</v>
      </c>
      <c r="S71" s="45">
        <f>(O71-M71)/M71</f>
        <v>0.33333333333333331</v>
      </c>
      <c r="T71" s="5"/>
      <c r="U71" s="5"/>
      <c r="V71" s="6" t="str">
        <f t="shared" si="5"/>
        <v>Proporção de vacinas selecionadas do Calendário Nacional de Vacinação para crianças menores de dois anos de idade  (%)</v>
      </c>
    </row>
    <row r="72" spans="1:22" ht="75" x14ac:dyDescent="0.25">
      <c r="A72" s="5">
        <v>48091</v>
      </c>
      <c r="B72" s="5" t="s">
        <v>242</v>
      </c>
      <c r="C72" s="6" t="s">
        <v>310</v>
      </c>
      <c r="D72" s="6" t="s">
        <v>512</v>
      </c>
      <c r="E72" s="5">
        <v>410</v>
      </c>
      <c r="F72" s="6" t="s">
        <v>247</v>
      </c>
      <c r="G72" s="6" t="s">
        <v>248</v>
      </c>
      <c r="H72" s="25" t="s">
        <v>634</v>
      </c>
      <c r="I72" s="25" t="s">
        <v>255</v>
      </c>
      <c r="J72" s="6"/>
      <c r="K72" s="20" t="s">
        <v>20</v>
      </c>
      <c r="L72" s="8">
        <v>2015</v>
      </c>
      <c r="M72" s="9">
        <v>472</v>
      </c>
      <c r="N72" s="8">
        <v>2019</v>
      </c>
      <c r="O72" s="9">
        <v>500</v>
      </c>
      <c r="P72" s="11" t="s">
        <v>176</v>
      </c>
      <c r="Q72" s="20" t="s">
        <v>242</v>
      </c>
      <c r="R72" s="45">
        <f>M72/O72</f>
        <v>0.94399999999999995</v>
      </c>
      <c r="S72" s="45"/>
      <c r="T72" s="5"/>
      <c r="U72" s="5"/>
      <c r="V72" s="6" t="str">
        <f t="shared" si="5"/>
        <v>Número de casos novos de sífilis congênita em menores de um ano de idade (unidade)</v>
      </c>
    </row>
    <row r="73" spans="1:22" ht="30" x14ac:dyDescent="0.25">
      <c r="A73" s="5">
        <v>48091</v>
      </c>
      <c r="B73" s="5" t="s">
        <v>242</v>
      </c>
      <c r="C73" s="6" t="s">
        <v>310</v>
      </c>
      <c r="D73" s="6" t="s">
        <v>512</v>
      </c>
      <c r="E73" s="5">
        <v>420</v>
      </c>
      <c r="F73" s="6" t="s">
        <v>256</v>
      </c>
      <c r="G73" s="6" t="s">
        <v>257</v>
      </c>
      <c r="H73" s="25" t="s">
        <v>635</v>
      </c>
      <c r="I73" s="22" t="s">
        <v>259</v>
      </c>
      <c r="J73" s="6"/>
      <c r="K73" s="20" t="s">
        <v>20</v>
      </c>
      <c r="L73" s="8">
        <v>2015</v>
      </c>
      <c r="M73" s="9">
        <v>232</v>
      </c>
      <c r="N73" s="8">
        <v>2019</v>
      </c>
      <c r="O73" s="9">
        <v>285</v>
      </c>
      <c r="P73" s="11" t="s">
        <v>222</v>
      </c>
      <c r="Q73" s="20" t="s">
        <v>261</v>
      </c>
      <c r="R73" s="45">
        <f>M73/O73</f>
        <v>0.81403508771929822</v>
      </c>
      <c r="S73" s="45">
        <f>(O73-M73)/M73</f>
        <v>0.22844827586206898</v>
      </c>
      <c r="T73" s="5"/>
      <c r="U73" s="5"/>
      <c r="V73" s="6" t="str">
        <f t="shared" si="5"/>
        <v>Número de Núcleos de Apoio à Saúde da Família (NASF) (unidade)</v>
      </c>
    </row>
    <row r="74" spans="1:22" ht="45" x14ac:dyDescent="0.25">
      <c r="A74" s="5">
        <v>48091</v>
      </c>
      <c r="B74" s="5" t="s">
        <v>242</v>
      </c>
      <c r="C74" s="6" t="s">
        <v>310</v>
      </c>
      <c r="D74" s="6" t="s">
        <v>512</v>
      </c>
      <c r="E74" s="5">
        <v>420</v>
      </c>
      <c r="F74" s="6" t="s">
        <v>256</v>
      </c>
      <c r="G74" s="6" t="s">
        <v>257</v>
      </c>
      <c r="H74" s="25" t="s">
        <v>635</v>
      </c>
      <c r="I74" s="25" t="s">
        <v>485</v>
      </c>
      <c r="J74" s="6"/>
      <c r="K74" s="20" t="s">
        <v>491</v>
      </c>
      <c r="L74" s="8">
        <v>2016</v>
      </c>
      <c r="M74" s="18">
        <v>284.5</v>
      </c>
      <c r="N74" s="8">
        <v>2019</v>
      </c>
      <c r="O74" s="9">
        <v>276.05</v>
      </c>
      <c r="P74" s="11" t="s">
        <v>176</v>
      </c>
      <c r="Q74" s="20" t="s">
        <v>260</v>
      </c>
      <c r="R74" s="45">
        <f>O74/M74</f>
        <v>0.97029876977152907</v>
      </c>
      <c r="S74" s="45"/>
      <c r="T74" s="5"/>
      <c r="U74" s="5"/>
      <c r="V74" s="6" t="str">
        <f t="shared" si="5"/>
        <v>Mortalidade prematura por doenças crônicas não transmissíveis  (taxa)</v>
      </c>
    </row>
    <row r="75" spans="1:22" ht="45" x14ac:dyDescent="0.25">
      <c r="A75" s="5">
        <v>48091</v>
      </c>
      <c r="B75" s="5" t="s">
        <v>242</v>
      </c>
      <c r="C75" s="6" t="s">
        <v>310</v>
      </c>
      <c r="D75" s="6" t="s">
        <v>512</v>
      </c>
      <c r="E75" s="5">
        <v>420</v>
      </c>
      <c r="F75" s="6" t="s">
        <v>256</v>
      </c>
      <c r="G75" s="6" t="s">
        <v>257</v>
      </c>
      <c r="H75" s="25" t="s">
        <v>635</v>
      </c>
      <c r="I75" s="25" t="s">
        <v>258</v>
      </c>
      <c r="J75" s="6"/>
      <c r="K75" s="20" t="s">
        <v>25</v>
      </c>
      <c r="L75" s="8">
        <v>2015</v>
      </c>
      <c r="M75" s="9">
        <v>28.39</v>
      </c>
      <c r="N75" s="8">
        <v>2019</v>
      </c>
      <c r="O75" s="9">
        <v>25</v>
      </c>
      <c r="P75" s="11" t="s">
        <v>176</v>
      </c>
      <c r="Q75" s="20" t="s">
        <v>260</v>
      </c>
      <c r="R75" s="45">
        <f>O75/M75</f>
        <v>0.88059175766114828</v>
      </c>
      <c r="S75" s="45"/>
      <c r="T75" s="5"/>
      <c r="U75" s="5"/>
      <c r="V75" s="6" t="str">
        <f t="shared" si="5"/>
        <v>Proporção de internações por condições sensíveis à Atenção Básica (ICSAB) (%)</v>
      </c>
    </row>
    <row r="76" spans="1:22" ht="30" x14ac:dyDescent="0.25">
      <c r="A76" s="5">
        <v>48091</v>
      </c>
      <c r="B76" s="5" t="s">
        <v>242</v>
      </c>
      <c r="C76" s="6" t="s">
        <v>310</v>
      </c>
      <c r="D76" s="6" t="s">
        <v>512</v>
      </c>
      <c r="E76" s="5">
        <v>430</v>
      </c>
      <c r="F76" s="6" t="s">
        <v>598</v>
      </c>
      <c r="G76" s="6" t="s">
        <v>599</v>
      </c>
      <c r="H76" s="25" t="s">
        <v>636</v>
      </c>
      <c r="I76" s="22" t="s">
        <v>266</v>
      </c>
      <c r="J76" s="6"/>
      <c r="K76" s="20" t="s">
        <v>25</v>
      </c>
      <c r="L76" s="8">
        <v>2015</v>
      </c>
      <c r="M76" s="9">
        <v>60</v>
      </c>
      <c r="N76" s="8">
        <v>2019</v>
      </c>
      <c r="O76" s="9">
        <v>100</v>
      </c>
      <c r="P76" s="11" t="s">
        <v>222</v>
      </c>
      <c r="Q76" s="20" t="s">
        <v>267</v>
      </c>
      <c r="R76" s="45">
        <f>M76/O76</f>
        <v>0.6</v>
      </c>
      <c r="S76" s="45">
        <f>(O76-M76)/M76</f>
        <v>0.66666666666666663</v>
      </c>
      <c r="T76" s="5"/>
      <c r="U76" s="5"/>
      <c r="V76" s="6" t="str">
        <f t="shared" si="5"/>
        <v>Proporção de internações reguladas (%)</v>
      </c>
    </row>
    <row r="77" spans="1:22" ht="30" x14ac:dyDescent="0.25">
      <c r="A77" s="5">
        <v>48091</v>
      </c>
      <c r="B77" s="5" t="s">
        <v>242</v>
      </c>
      <c r="C77" s="6" t="s">
        <v>310</v>
      </c>
      <c r="D77" s="6" t="s">
        <v>512</v>
      </c>
      <c r="E77" s="5">
        <v>430</v>
      </c>
      <c r="F77" s="6" t="s">
        <v>598</v>
      </c>
      <c r="G77" s="6" t="s">
        <v>599</v>
      </c>
      <c r="H77" s="25" t="s">
        <v>636</v>
      </c>
      <c r="I77" s="25" t="s">
        <v>268</v>
      </c>
      <c r="J77" s="6"/>
      <c r="K77" s="20" t="s">
        <v>25</v>
      </c>
      <c r="L77" s="8">
        <v>2015</v>
      </c>
      <c r="M77" s="9">
        <v>50</v>
      </c>
      <c r="N77" s="8">
        <v>2019</v>
      </c>
      <c r="O77" s="9">
        <v>100</v>
      </c>
      <c r="P77" s="11" t="s">
        <v>222</v>
      </c>
      <c r="Q77" s="20" t="s">
        <v>267</v>
      </c>
      <c r="R77" s="45">
        <f>M77/O77</f>
        <v>0.5</v>
      </c>
      <c r="S77" s="45">
        <f>(O77-M77)/M77</f>
        <v>1</v>
      </c>
      <c r="T77" s="5"/>
      <c r="U77" s="5"/>
      <c r="V77" s="6" t="str">
        <f t="shared" si="5"/>
        <v>Proporção de procedimentos ambulatoriais e hospitalares regulados (%)</v>
      </c>
    </row>
    <row r="78" spans="1:22" ht="45" x14ac:dyDescent="0.25">
      <c r="A78" s="5">
        <v>48091</v>
      </c>
      <c r="B78" s="5" t="s">
        <v>242</v>
      </c>
      <c r="C78" s="6" t="s">
        <v>310</v>
      </c>
      <c r="D78" s="6" t="s">
        <v>512</v>
      </c>
      <c r="E78" s="5">
        <v>440</v>
      </c>
      <c r="F78" s="6" t="s">
        <v>264</v>
      </c>
      <c r="G78" s="6" t="s">
        <v>265</v>
      </c>
      <c r="H78" s="25" t="s">
        <v>263</v>
      </c>
      <c r="I78" s="6" t="s">
        <v>486</v>
      </c>
      <c r="J78" s="6"/>
      <c r="K78" s="20" t="s">
        <v>25</v>
      </c>
      <c r="L78" s="8">
        <v>2015</v>
      </c>
      <c r="M78" s="9">
        <v>14</v>
      </c>
      <c r="N78" s="8">
        <v>2019</v>
      </c>
      <c r="O78" s="9">
        <v>15</v>
      </c>
      <c r="P78" s="11" t="s">
        <v>176</v>
      </c>
      <c r="Q78" s="20" t="s">
        <v>269</v>
      </c>
      <c r="R78" s="45">
        <f>O78/M78</f>
        <v>1.0714285714285714</v>
      </c>
      <c r="S78" s="45"/>
      <c r="T78" s="5"/>
      <c r="U78" s="5"/>
      <c r="V78" s="6" t="str">
        <f t="shared" si="5"/>
        <v>Percentual anual de devoluções de processos de solicitação de medicamentos, gerenciados pelo Sistema SISMEDEX (%)</v>
      </c>
    </row>
    <row r="79" spans="1:22" ht="60" x14ac:dyDescent="0.25">
      <c r="A79" s="5">
        <v>48091</v>
      </c>
      <c r="B79" s="5" t="s">
        <v>242</v>
      </c>
      <c r="C79" s="6" t="s">
        <v>310</v>
      </c>
      <c r="D79" s="6" t="s">
        <v>512</v>
      </c>
      <c r="E79" s="5">
        <v>440</v>
      </c>
      <c r="F79" s="6" t="s">
        <v>264</v>
      </c>
      <c r="G79" s="6" t="s">
        <v>265</v>
      </c>
      <c r="H79" s="25" t="s">
        <v>263</v>
      </c>
      <c r="I79" s="6" t="s">
        <v>487</v>
      </c>
      <c r="J79" s="6"/>
      <c r="K79" s="20" t="s">
        <v>25</v>
      </c>
      <c r="L79" s="8">
        <v>2015</v>
      </c>
      <c r="M79" s="9">
        <v>8</v>
      </c>
      <c r="N79" s="8">
        <v>2019</v>
      </c>
      <c r="O79" s="9">
        <v>6</v>
      </c>
      <c r="P79" s="11" t="s">
        <v>176</v>
      </c>
      <c r="Q79" s="20" t="s">
        <v>269</v>
      </c>
      <c r="R79" s="45">
        <f>O79/M79</f>
        <v>0.75</v>
      </c>
      <c r="S79" s="45"/>
      <c r="T79" s="5"/>
      <c r="U79" s="5"/>
      <c r="V79" s="6" t="str">
        <f t="shared" si="5"/>
        <v>Tempo médio de espera para atendimento dos pacientes que requerem medicamentos do Componente Especializado da Assistência Farmacêutica (CEAF) (%)</v>
      </c>
    </row>
    <row r="80" spans="1:22" ht="45" x14ac:dyDescent="0.25">
      <c r="A80" s="5">
        <v>26001</v>
      </c>
      <c r="B80" s="5" t="s">
        <v>341</v>
      </c>
      <c r="C80" s="6" t="s">
        <v>342</v>
      </c>
      <c r="D80" s="6" t="s">
        <v>498</v>
      </c>
      <c r="E80" s="5">
        <v>510</v>
      </c>
      <c r="F80" s="6" t="s">
        <v>343</v>
      </c>
      <c r="G80" s="6" t="s">
        <v>344</v>
      </c>
      <c r="H80" s="29" t="s">
        <v>404</v>
      </c>
      <c r="I80" s="31" t="s">
        <v>412</v>
      </c>
      <c r="J80" s="6"/>
      <c r="K80" s="20" t="s">
        <v>20</v>
      </c>
      <c r="L80" s="8">
        <v>2016</v>
      </c>
      <c r="M80" s="9">
        <v>7997</v>
      </c>
      <c r="N80" s="8">
        <v>2019</v>
      </c>
      <c r="O80" s="9">
        <v>8800</v>
      </c>
      <c r="P80" s="11" t="s">
        <v>222</v>
      </c>
      <c r="Q80" s="57" t="s">
        <v>348</v>
      </c>
      <c r="R80" s="45">
        <f t="shared" ref="R80:R97" si="6">M80/O80</f>
        <v>0.90874999999999995</v>
      </c>
      <c r="S80" s="45">
        <f t="shared" ref="S80:S97" si="7">(O80-M80)/M80</f>
        <v>0.10041265474552957</v>
      </c>
      <c r="T80" s="5"/>
      <c r="U80" s="5"/>
      <c r="V80" s="6" t="str">
        <f t="shared" si="5"/>
        <v>Quantidade total de atendimentos realizados no Centro POP no ano (unidade)</v>
      </c>
    </row>
    <row r="81" spans="1:22" ht="45" x14ac:dyDescent="0.25">
      <c r="A81" s="5">
        <v>26001</v>
      </c>
      <c r="B81" s="5" t="s">
        <v>341</v>
      </c>
      <c r="C81" s="6" t="s">
        <v>342</v>
      </c>
      <c r="D81" s="6" t="s">
        <v>498</v>
      </c>
      <c r="E81" s="5">
        <v>510</v>
      </c>
      <c r="F81" s="6" t="s">
        <v>343</v>
      </c>
      <c r="G81" s="6" t="s">
        <v>344</v>
      </c>
      <c r="H81" s="29" t="s">
        <v>404</v>
      </c>
      <c r="I81" s="25" t="s">
        <v>346</v>
      </c>
      <c r="J81" s="6"/>
      <c r="K81" s="20" t="s">
        <v>20</v>
      </c>
      <c r="L81" s="8">
        <v>2016</v>
      </c>
      <c r="M81" s="9">
        <v>9856</v>
      </c>
      <c r="N81" s="8">
        <v>2019</v>
      </c>
      <c r="O81" s="9">
        <v>10900</v>
      </c>
      <c r="P81" s="11" t="s">
        <v>222</v>
      </c>
      <c r="Q81" s="57" t="s">
        <v>348</v>
      </c>
      <c r="R81" s="45">
        <f t="shared" si="6"/>
        <v>0.90422018348623856</v>
      </c>
      <c r="S81" s="45">
        <f t="shared" si="7"/>
        <v>0.10592532467532467</v>
      </c>
      <c r="T81" s="5"/>
      <c r="U81" s="5"/>
      <c r="V81" s="6" t="str">
        <f t="shared" si="5"/>
        <v>Total de casos (famílias ou indivíduos) em acompanhamento pelo PAEFI (unidade)</v>
      </c>
    </row>
    <row r="82" spans="1:22" ht="45" x14ac:dyDescent="0.25">
      <c r="A82" s="5">
        <v>26001</v>
      </c>
      <c r="B82" s="5" t="s">
        <v>341</v>
      </c>
      <c r="C82" s="6" t="s">
        <v>342</v>
      </c>
      <c r="D82" s="6" t="s">
        <v>498</v>
      </c>
      <c r="E82" s="5">
        <v>510</v>
      </c>
      <c r="F82" s="6" t="s">
        <v>343</v>
      </c>
      <c r="G82" s="6" t="s">
        <v>344</v>
      </c>
      <c r="H82" s="29" t="s">
        <v>404</v>
      </c>
      <c r="I82" s="25" t="s">
        <v>345</v>
      </c>
      <c r="J82" s="6"/>
      <c r="K82" s="20" t="s">
        <v>20</v>
      </c>
      <c r="L82" s="8">
        <v>2016</v>
      </c>
      <c r="M82" s="9">
        <v>37424</v>
      </c>
      <c r="N82" s="8">
        <v>2019</v>
      </c>
      <c r="O82" s="9">
        <v>41200</v>
      </c>
      <c r="P82" s="11" t="s">
        <v>222</v>
      </c>
      <c r="Q82" s="57" t="s">
        <v>348</v>
      </c>
      <c r="R82" s="45">
        <f t="shared" si="6"/>
        <v>0.90834951456310675</v>
      </c>
      <c r="S82" s="45">
        <f t="shared" si="7"/>
        <v>0.10089781958101753</v>
      </c>
      <c r="T82" s="5"/>
      <c r="U82" s="5"/>
      <c r="V82" s="6" t="str">
        <f t="shared" si="5"/>
        <v>Total de famílias em acompanhamento pelo PAIF (unidade)</v>
      </c>
    </row>
    <row r="83" spans="1:22" ht="45" x14ac:dyDescent="0.25">
      <c r="A83" s="5">
        <v>26001</v>
      </c>
      <c r="B83" s="5" t="s">
        <v>341</v>
      </c>
      <c r="C83" s="6" t="s">
        <v>342</v>
      </c>
      <c r="D83" s="6" t="s">
        <v>498</v>
      </c>
      <c r="E83" s="5">
        <v>510</v>
      </c>
      <c r="F83" s="6" t="s">
        <v>343</v>
      </c>
      <c r="G83" s="6" t="s">
        <v>344</v>
      </c>
      <c r="H83" s="29" t="s">
        <v>404</v>
      </c>
      <c r="I83" s="25" t="s">
        <v>347</v>
      </c>
      <c r="J83" s="6"/>
      <c r="K83" s="20" t="s">
        <v>20</v>
      </c>
      <c r="L83" s="8">
        <v>2015</v>
      </c>
      <c r="M83" s="9">
        <v>3507</v>
      </c>
      <c r="N83" s="8">
        <v>2019</v>
      </c>
      <c r="O83" s="9">
        <v>3900</v>
      </c>
      <c r="P83" s="11" t="s">
        <v>222</v>
      </c>
      <c r="Q83" s="20" t="s">
        <v>349</v>
      </c>
      <c r="R83" s="45">
        <f t="shared" si="6"/>
        <v>0.89923076923076928</v>
      </c>
      <c r="S83" s="45">
        <f t="shared" si="7"/>
        <v>0.11206159110350727</v>
      </c>
      <c r="T83" s="5"/>
      <c r="U83" s="5"/>
      <c r="V83" s="6" t="str">
        <f t="shared" si="5"/>
        <v>Total de pessoas acolhidas nas unidades de acolhimento (vagas ocupadas) (unidade)</v>
      </c>
    </row>
    <row r="84" spans="1:22" ht="60" x14ac:dyDescent="0.25">
      <c r="A84" s="5">
        <v>45021</v>
      </c>
      <c r="B84" s="5" t="s">
        <v>188</v>
      </c>
      <c r="C84" s="6" t="s">
        <v>303</v>
      </c>
      <c r="D84" s="6" t="s">
        <v>509</v>
      </c>
      <c r="E84" s="5">
        <v>520</v>
      </c>
      <c r="F84" s="6" t="s">
        <v>189</v>
      </c>
      <c r="G84" s="6" t="s">
        <v>190</v>
      </c>
      <c r="H84" s="19" t="s">
        <v>191</v>
      </c>
      <c r="I84" s="25" t="s">
        <v>227</v>
      </c>
      <c r="J84" s="6" t="s">
        <v>228</v>
      </c>
      <c r="K84" s="8" t="s">
        <v>25</v>
      </c>
      <c r="L84" s="8">
        <v>2016</v>
      </c>
      <c r="M84" s="17">
        <v>56.68</v>
      </c>
      <c r="N84" s="8">
        <v>2019</v>
      </c>
      <c r="O84" s="10">
        <v>60</v>
      </c>
      <c r="P84" s="11" t="s">
        <v>222</v>
      </c>
      <c r="Q84" s="20" t="s">
        <v>194</v>
      </c>
      <c r="R84" s="45">
        <f t="shared" si="6"/>
        <v>0.94466666666666665</v>
      </c>
      <c r="S84" s="45">
        <f t="shared" si="7"/>
        <v>5.8574453069865917E-2</v>
      </c>
      <c r="T84" s="5"/>
      <c r="U84" s="5"/>
      <c r="V84" s="6" t="str">
        <f t="shared" si="5"/>
        <v>Percentual de crianças com deficiência intelectual, motora, visual e auditiva, entre 0 e 5 anos de idade, atendidas (%)</v>
      </c>
    </row>
    <row r="85" spans="1:22" ht="60" x14ac:dyDescent="0.25">
      <c r="A85" s="5">
        <v>45021</v>
      </c>
      <c r="B85" s="5" t="s">
        <v>188</v>
      </c>
      <c r="C85" s="6" t="s">
        <v>303</v>
      </c>
      <c r="D85" s="6" t="s">
        <v>509</v>
      </c>
      <c r="E85" s="5">
        <v>520</v>
      </c>
      <c r="F85" s="6" t="s">
        <v>189</v>
      </c>
      <c r="G85" s="6" t="s">
        <v>190</v>
      </c>
      <c r="H85" s="19" t="s">
        <v>191</v>
      </c>
      <c r="I85" s="7" t="s">
        <v>270</v>
      </c>
      <c r="J85" s="6" t="s">
        <v>229</v>
      </c>
      <c r="K85" s="8" t="s">
        <v>25</v>
      </c>
      <c r="L85" s="8">
        <v>2016</v>
      </c>
      <c r="M85" s="17">
        <v>55.28</v>
      </c>
      <c r="N85" s="8">
        <v>2019</v>
      </c>
      <c r="O85" s="10">
        <v>60</v>
      </c>
      <c r="P85" s="11" t="s">
        <v>222</v>
      </c>
      <c r="Q85" s="20" t="s">
        <v>194</v>
      </c>
      <c r="R85" s="45">
        <f t="shared" si="6"/>
        <v>0.92133333333333334</v>
      </c>
      <c r="S85" s="45">
        <f t="shared" si="7"/>
        <v>8.5383502170766984E-2</v>
      </c>
      <c r="T85" s="5"/>
      <c r="U85" s="5"/>
      <c r="V85" s="6" t="str">
        <f t="shared" si="5"/>
        <v>Percentual de pessoas com deficiência intelectual, motora, visual e auditiva, entre 6 e 17 anos de idade, atendidas (%)</v>
      </c>
    </row>
    <row r="86" spans="1:22" ht="60" x14ac:dyDescent="0.25">
      <c r="A86" s="5">
        <v>45021</v>
      </c>
      <c r="B86" s="5" t="s">
        <v>188</v>
      </c>
      <c r="C86" s="6" t="s">
        <v>303</v>
      </c>
      <c r="D86" s="6" t="s">
        <v>509</v>
      </c>
      <c r="E86" s="5">
        <v>520</v>
      </c>
      <c r="F86" s="6" t="s">
        <v>189</v>
      </c>
      <c r="G86" s="6" t="s">
        <v>190</v>
      </c>
      <c r="H86" s="19" t="s">
        <v>191</v>
      </c>
      <c r="I86" s="6" t="s">
        <v>224</v>
      </c>
      <c r="J86" s="6"/>
      <c r="K86" s="8" t="s">
        <v>25</v>
      </c>
      <c r="L86" s="8">
        <v>2016</v>
      </c>
      <c r="M86" s="17">
        <v>32.520000000000003</v>
      </c>
      <c r="N86" s="8">
        <v>2019</v>
      </c>
      <c r="O86" s="10">
        <v>40</v>
      </c>
      <c r="P86" s="11" t="s">
        <v>222</v>
      </c>
      <c r="Q86" s="20" t="s">
        <v>192</v>
      </c>
      <c r="R86" s="45">
        <f t="shared" si="6"/>
        <v>0.81300000000000006</v>
      </c>
      <c r="S86" s="45">
        <f t="shared" si="7"/>
        <v>0.23001230012300111</v>
      </c>
      <c r="T86" s="5"/>
      <c r="U86" s="5"/>
      <c r="V86" s="6" t="str">
        <f t="shared" si="5"/>
        <v>Percentual de profissionais capacitados pela FCEE na área da educação especial (%)</v>
      </c>
    </row>
    <row r="87" spans="1:22" ht="60" x14ac:dyDescent="0.25">
      <c r="A87" s="5">
        <v>45021</v>
      </c>
      <c r="B87" s="5" t="s">
        <v>188</v>
      </c>
      <c r="C87" s="6" t="s">
        <v>303</v>
      </c>
      <c r="D87" s="6" t="s">
        <v>509</v>
      </c>
      <c r="E87" s="5">
        <v>520</v>
      </c>
      <c r="F87" s="6" t="s">
        <v>189</v>
      </c>
      <c r="G87" s="6" t="s">
        <v>190</v>
      </c>
      <c r="H87" s="19" t="s">
        <v>191</v>
      </c>
      <c r="I87" s="7" t="s">
        <v>226</v>
      </c>
      <c r="J87" s="6"/>
      <c r="K87" s="8" t="s">
        <v>25</v>
      </c>
      <c r="L87" s="8">
        <v>2016</v>
      </c>
      <c r="M87" s="17">
        <v>10.79</v>
      </c>
      <c r="N87" s="8">
        <v>2019</v>
      </c>
      <c r="O87" s="10">
        <v>20</v>
      </c>
      <c r="P87" s="11" t="s">
        <v>222</v>
      </c>
      <c r="Q87" s="20" t="s">
        <v>193</v>
      </c>
      <c r="R87" s="45">
        <f t="shared" si="6"/>
        <v>0.53949999999999998</v>
      </c>
      <c r="S87" s="45">
        <f t="shared" si="7"/>
        <v>0.85356811862835968</v>
      </c>
      <c r="T87" s="5"/>
      <c r="U87" s="5"/>
      <c r="V87" s="6" t="str">
        <f t="shared" si="5"/>
        <v>Percentual de serviços especializados em educação especial assessorados por escolas da Rede Pública Estadual de ensino (%)</v>
      </c>
    </row>
    <row r="88" spans="1:22" ht="60" x14ac:dyDescent="0.25">
      <c r="A88" s="5">
        <v>45021</v>
      </c>
      <c r="B88" s="5" t="s">
        <v>188</v>
      </c>
      <c r="C88" s="6" t="s">
        <v>303</v>
      </c>
      <c r="D88" s="6" t="s">
        <v>509</v>
      </c>
      <c r="E88" s="5">
        <v>520</v>
      </c>
      <c r="F88" s="6" t="s">
        <v>189</v>
      </c>
      <c r="G88" s="6" t="s">
        <v>190</v>
      </c>
      <c r="H88" s="19" t="s">
        <v>191</v>
      </c>
      <c r="I88" s="7" t="s">
        <v>225</v>
      </c>
      <c r="J88" s="6"/>
      <c r="K88" s="8" t="s">
        <v>25</v>
      </c>
      <c r="L88" s="8">
        <v>2016</v>
      </c>
      <c r="M88" s="17">
        <v>34.99</v>
      </c>
      <c r="N88" s="8">
        <v>2019</v>
      </c>
      <c r="O88" s="10">
        <v>40</v>
      </c>
      <c r="P88" s="11" t="s">
        <v>222</v>
      </c>
      <c r="Q88" s="20" t="s">
        <v>192</v>
      </c>
      <c r="R88" s="45">
        <f t="shared" si="6"/>
        <v>0.87475000000000003</v>
      </c>
      <c r="S88" s="45">
        <f t="shared" si="7"/>
        <v>0.14318376679051151</v>
      </c>
      <c r="T88" s="5"/>
      <c r="U88" s="5"/>
      <c r="V88" s="6" t="str">
        <f t="shared" si="5"/>
        <v>Percentual de serviços especializados em educação especial assessorados por instituição, conveniadas com a FCEE (%)</v>
      </c>
    </row>
    <row r="89" spans="1:22" ht="60" x14ac:dyDescent="0.25">
      <c r="A89" s="5">
        <v>45021</v>
      </c>
      <c r="B89" s="5" t="s">
        <v>188</v>
      </c>
      <c r="C89" s="6" t="s">
        <v>303</v>
      </c>
      <c r="D89" s="6" t="s">
        <v>509</v>
      </c>
      <c r="E89" s="5">
        <v>520</v>
      </c>
      <c r="F89" s="6" t="s">
        <v>189</v>
      </c>
      <c r="G89" s="6" t="s">
        <v>190</v>
      </c>
      <c r="H89" s="19" t="s">
        <v>191</v>
      </c>
      <c r="I89" s="6" t="s">
        <v>478</v>
      </c>
      <c r="J89" s="6"/>
      <c r="K89" s="20" t="s">
        <v>20</v>
      </c>
      <c r="L89" s="8">
        <v>2016</v>
      </c>
      <c r="M89" s="10">
        <v>4930</v>
      </c>
      <c r="N89" s="8">
        <v>2019</v>
      </c>
      <c r="O89" s="10">
        <v>5430</v>
      </c>
      <c r="P89" s="11" t="s">
        <v>222</v>
      </c>
      <c r="Q89" s="20" t="s">
        <v>198</v>
      </c>
      <c r="R89" s="45">
        <f t="shared" si="6"/>
        <v>0.90791896869244937</v>
      </c>
      <c r="S89" s="45">
        <f t="shared" si="7"/>
        <v>0.10141987829614604</v>
      </c>
      <c r="T89" s="5"/>
      <c r="U89" s="5"/>
      <c r="V89" s="6" t="str">
        <f t="shared" si="5"/>
        <v>Número de benefícios sociais concedidos (unidade)</v>
      </c>
    </row>
    <row r="90" spans="1:22" ht="60" x14ac:dyDescent="0.25">
      <c r="A90" s="5">
        <v>45021</v>
      </c>
      <c r="B90" s="5" t="s">
        <v>188</v>
      </c>
      <c r="C90" s="6" t="s">
        <v>303</v>
      </c>
      <c r="D90" s="6" t="s">
        <v>509</v>
      </c>
      <c r="E90" s="5">
        <v>520</v>
      </c>
      <c r="F90" s="6" t="s">
        <v>189</v>
      </c>
      <c r="G90" s="6" t="s">
        <v>190</v>
      </c>
      <c r="H90" s="19" t="s">
        <v>191</v>
      </c>
      <c r="I90" s="7" t="s">
        <v>209</v>
      </c>
      <c r="J90" s="6" t="s">
        <v>210</v>
      </c>
      <c r="K90" s="20" t="s">
        <v>20</v>
      </c>
      <c r="L90" s="8">
        <v>2016</v>
      </c>
      <c r="M90" s="10">
        <v>317</v>
      </c>
      <c r="N90" s="8">
        <v>2019</v>
      </c>
      <c r="O90" s="10">
        <v>470</v>
      </c>
      <c r="P90" s="11" t="s">
        <v>222</v>
      </c>
      <c r="Q90" s="20" t="s">
        <v>196</v>
      </c>
      <c r="R90" s="45">
        <f t="shared" si="6"/>
        <v>0.67446808510638301</v>
      </c>
      <c r="S90" s="45">
        <f t="shared" si="7"/>
        <v>0.48264984227129337</v>
      </c>
      <c r="T90" s="5"/>
      <c r="U90" s="5"/>
      <c r="V90" s="6" t="str">
        <f t="shared" si="5"/>
        <v>Número de pessoas com altas habilidades/superdotação, entre 6 e 17 anos de idade, atendidas (unidade)</v>
      </c>
    </row>
    <row r="91" spans="1:22" ht="60" x14ac:dyDescent="0.25">
      <c r="A91" s="5">
        <v>45021</v>
      </c>
      <c r="B91" s="5" t="s">
        <v>188</v>
      </c>
      <c r="C91" s="6" t="s">
        <v>303</v>
      </c>
      <c r="D91" s="6" t="s">
        <v>509</v>
      </c>
      <c r="E91" s="5">
        <v>520</v>
      </c>
      <c r="F91" s="6" t="s">
        <v>189</v>
      </c>
      <c r="G91" s="6" t="s">
        <v>190</v>
      </c>
      <c r="H91" s="19" t="s">
        <v>191</v>
      </c>
      <c r="I91" s="7" t="s">
        <v>271</v>
      </c>
      <c r="J91" s="6" t="s">
        <v>208</v>
      </c>
      <c r="K91" s="20" t="s">
        <v>20</v>
      </c>
      <c r="L91" s="8">
        <v>2016</v>
      </c>
      <c r="M91" s="10">
        <v>11575</v>
      </c>
      <c r="N91" s="8">
        <v>2019</v>
      </c>
      <c r="O91" s="10">
        <v>12000</v>
      </c>
      <c r="P91" s="11" t="s">
        <v>222</v>
      </c>
      <c r="Q91" s="20" t="s">
        <v>195</v>
      </c>
      <c r="R91" s="45">
        <f t="shared" si="6"/>
        <v>0.96458333333333335</v>
      </c>
      <c r="S91" s="45">
        <f t="shared" si="7"/>
        <v>3.6717062634989202E-2</v>
      </c>
      <c r="T91" s="5"/>
      <c r="U91" s="5"/>
      <c r="V91" s="6" t="str">
        <f t="shared" si="5"/>
        <v>Número de pessoas com deficiência intelectual, motora, visual e auditiva, entre 18 e 59 anos de idade, atendidas  (unidade)</v>
      </c>
    </row>
    <row r="92" spans="1:22" ht="60" x14ac:dyDescent="0.25">
      <c r="A92" s="5">
        <v>45021</v>
      </c>
      <c r="B92" s="5" t="s">
        <v>188</v>
      </c>
      <c r="C92" s="6" t="s">
        <v>303</v>
      </c>
      <c r="D92" s="6" t="s">
        <v>509</v>
      </c>
      <c r="E92" s="5">
        <v>520</v>
      </c>
      <c r="F92" s="6" t="s">
        <v>189</v>
      </c>
      <c r="G92" s="6" t="s">
        <v>190</v>
      </c>
      <c r="H92" s="19" t="s">
        <v>191</v>
      </c>
      <c r="I92" s="6" t="s">
        <v>207</v>
      </c>
      <c r="J92" s="6" t="s">
        <v>206</v>
      </c>
      <c r="K92" s="20" t="s">
        <v>20</v>
      </c>
      <c r="L92" s="8">
        <v>2016</v>
      </c>
      <c r="M92" s="10">
        <v>6365</v>
      </c>
      <c r="N92" s="8">
        <v>2019</v>
      </c>
      <c r="O92" s="10">
        <v>7000</v>
      </c>
      <c r="P92" s="11" t="s">
        <v>222</v>
      </c>
      <c r="Q92" s="20" t="s">
        <v>196</v>
      </c>
      <c r="R92" s="45">
        <f t="shared" si="6"/>
        <v>0.90928571428571425</v>
      </c>
      <c r="S92" s="45">
        <f t="shared" si="7"/>
        <v>9.9764336213668495E-2</v>
      </c>
      <c r="T92" s="5"/>
      <c r="U92" s="5"/>
      <c r="V92" s="6" t="str">
        <f t="shared" si="5"/>
        <v>Número de pessoas com TDAH, entre 6 e 17 anos de idade atendidas  (unidade)</v>
      </c>
    </row>
    <row r="93" spans="1:22" ht="60" x14ac:dyDescent="0.25">
      <c r="A93" s="5">
        <v>45021</v>
      </c>
      <c r="B93" s="5" t="s">
        <v>188</v>
      </c>
      <c r="C93" s="6" t="s">
        <v>303</v>
      </c>
      <c r="D93" s="6" t="s">
        <v>509</v>
      </c>
      <c r="E93" s="5">
        <v>520</v>
      </c>
      <c r="F93" s="6" t="s">
        <v>189</v>
      </c>
      <c r="G93" s="6" t="s">
        <v>190</v>
      </c>
      <c r="H93" s="19" t="s">
        <v>191</v>
      </c>
      <c r="I93" s="6" t="s">
        <v>211</v>
      </c>
      <c r="J93" s="6" t="s">
        <v>212</v>
      </c>
      <c r="K93" s="20" t="s">
        <v>20</v>
      </c>
      <c r="L93" s="8">
        <v>2016</v>
      </c>
      <c r="M93" s="10">
        <v>910</v>
      </c>
      <c r="N93" s="8">
        <v>2019</v>
      </c>
      <c r="O93" s="10">
        <v>1110</v>
      </c>
      <c r="P93" s="11" t="s">
        <v>222</v>
      </c>
      <c r="Q93" s="20" t="s">
        <v>195</v>
      </c>
      <c r="R93" s="45">
        <f t="shared" si="6"/>
        <v>0.81981981981981977</v>
      </c>
      <c r="S93" s="45">
        <f t="shared" si="7"/>
        <v>0.21978021978021978</v>
      </c>
      <c r="T93" s="5"/>
      <c r="U93" s="5"/>
      <c r="V93" s="6" t="str">
        <f t="shared" si="5"/>
        <v>Número de pessoas com TEA, entre 18 e 59 anos de idade, atendidas  (unidade)</v>
      </c>
    </row>
    <row r="94" spans="1:22" ht="60" x14ac:dyDescent="0.25">
      <c r="A94" s="5">
        <v>45021</v>
      </c>
      <c r="B94" s="5" t="s">
        <v>188</v>
      </c>
      <c r="C94" s="6" t="s">
        <v>303</v>
      </c>
      <c r="D94" s="6" t="s">
        <v>509</v>
      </c>
      <c r="E94" s="5">
        <v>520</v>
      </c>
      <c r="F94" s="6" t="s">
        <v>189</v>
      </c>
      <c r="G94" s="6" t="s">
        <v>190</v>
      </c>
      <c r="H94" s="19" t="s">
        <v>191</v>
      </c>
      <c r="I94" s="6" t="s">
        <v>213</v>
      </c>
      <c r="J94" s="6" t="s">
        <v>214</v>
      </c>
      <c r="K94" s="20" t="s">
        <v>20</v>
      </c>
      <c r="L94" s="8">
        <v>2016</v>
      </c>
      <c r="M94" s="10">
        <v>1581</v>
      </c>
      <c r="N94" s="8">
        <v>2019</v>
      </c>
      <c r="O94" s="10">
        <v>2500</v>
      </c>
      <c r="P94" s="11" t="s">
        <v>222</v>
      </c>
      <c r="Q94" s="20" t="s">
        <v>195</v>
      </c>
      <c r="R94" s="45">
        <f t="shared" si="6"/>
        <v>0.63239999999999996</v>
      </c>
      <c r="S94" s="45">
        <f t="shared" si="7"/>
        <v>0.58127767235926631</v>
      </c>
      <c r="T94" s="5"/>
      <c r="U94" s="5"/>
      <c r="V94" s="6" t="str">
        <f t="shared" si="5"/>
        <v>Número de pessoas com TEA, entre 6 e 17 anos de idade, atendidas  (unidade)</v>
      </c>
    </row>
    <row r="95" spans="1:22" ht="60" x14ac:dyDescent="0.25">
      <c r="A95" s="5">
        <v>45021</v>
      </c>
      <c r="B95" s="5" t="s">
        <v>188</v>
      </c>
      <c r="C95" s="6" t="s">
        <v>303</v>
      </c>
      <c r="D95" s="6" t="s">
        <v>509</v>
      </c>
      <c r="E95" s="5">
        <v>520</v>
      </c>
      <c r="F95" s="6" t="s">
        <v>189</v>
      </c>
      <c r="G95" s="6" t="s">
        <v>190</v>
      </c>
      <c r="H95" s="19" t="s">
        <v>191</v>
      </c>
      <c r="I95" s="6" t="s">
        <v>586</v>
      </c>
      <c r="J95" s="6"/>
      <c r="K95" s="20" t="s">
        <v>20</v>
      </c>
      <c r="L95" s="8">
        <v>2016</v>
      </c>
      <c r="M95" s="10">
        <v>4</v>
      </c>
      <c r="N95" s="8">
        <v>2019</v>
      </c>
      <c r="O95" s="10">
        <v>10</v>
      </c>
      <c r="P95" s="11" t="s">
        <v>222</v>
      </c>
      <c r="Q95" s="20" t="s">
        <v>197</v>
      </c>
      <c r="R95" s="45">
        <f t="shared" si="6"/>
        <v>0.4</v>
      </c>
      <c r="S95" s="45">
        <f t="shared" si="7"/>
        <v>1.5</v>
      </c>
      <c r="T95" s="5"/>
      <c r="U95" s="5"/>
      <c r="V95" s="6" t="str">
        <f t="shared" si="5"/>
        <v>Número de projetos de pesquisa científica e/ou produção técnica concluídas pela FCEE (unidade)</v>
      </c>
    </row>
    <row r="96" spans="1:22" ht="30" x14ac:dyDescent="0.25">
      <c r="A96" s="5">
        <v>26001</v>
      </c>
      <c r="B96" s="5" t="s">
        <v>341</v>
      </c>
      <c r="C96" s="6" t="s">
        <v>342</v>
      </c>
      <c r="D96" s="6" t="s">
        <v>498</v>
      </c>
      <c r="E96" s="5">
        <v>530</v>
      </c>
      <c r="F96" s="6" t="s">
        <v>605</v>
      </c>
      <c r="G96" s="6" t="s">
        <v>606</v>
      </c>
      <c r="H96" s="22" t="s">
        <v>405</v>
      </c>
      <c r="I96" s="29" t="s">
        <v>350</v>
      </c>
      <c r="J96" s="6"/>
      <c r="K96" s="20" t="s">
        <v>20</v>
      </c>
      <c r="L96" s="8">
        <v>2016</v>
      </c>
      <c r="M96" s="9">
        <v>800000</v>
      </c>
      <c r="N96" s="8">
        <v>2019</v>
      </c>
      <c r="O96" s="9">
        <v>880000</v>
      </c>
      <c r="P96" s="11" t="s">
        <v>222</v>
      </c>
      <c r="Q96" s="20" t="s">
        <v>351</v>
      </c>
      <c r="R96" s="45">
        <f t="shared" si="6"/>
        <v>0.90909090909090906</v>
      </c>
      <c r="S96" s="45">
        <f t="shared" si="7"/>
        <v>0.1</v>
      </c>
      <c r="T96" s="5"/>
      <c r="U96" s="5"/>
      <c r="V96" s="6" t="str">
        <f t="shared" si="5"/>
        <v>Número de atendimentos nos postos do SINE (unidade)</v>
      </c>
    </row>
    <row r="97" spans="1:22" ht="30" x14ac:dyDescent="0.25">
      <c r="A97" s="5">
        <v>26001</v>
      </c>
      <c r="B97" s="5" t="s">
        <v>341</v>
      </c>
      <c r="C97" s="6" t="s">
        <v>342</v>
      </c>
      <c r="D97" s="6" t="s">
        <v>498</v>
      </c>
      <c r="E97" s="5">
        <v>530</v>
      </c>
      <c r="F97" s="6" t="s">
        <v>605</v>
      </c>
      <c r="G97" s="6" t="s">
        <v>606</v>
      </c>
      <c r="H97" s="22" t="s">
        <v>405</v>
      </c>
      <c r="I97" s="25" t="s">
        <v>413</v>
      </c>
      <c r="J97" s="6"/>
      <c r="K97" s="20" t="s">
        <v>20</v>
      </c>
      <c r="L97" s="8">
        <v>2016</v>
      </c>
      <c r="M97" s="9">
        <v>138530</v>
      </c>
      <c r="N97" s="8">
        <v>2019</v>
      </c>
      <c r="O97" s="9">
        <v>190000</v>
      </c>
      <c r="P97" s="11" t="s">
        <v>222</v>
      </c>
      <c r="Q97" s="20" t="s">
        <v>351</v>
      </c>
      <c r="R97" s="45">
        <f t="shared" si="6"/>
        <v>0.7291052631578947</v>
      </c>
      <c r="S97" s="45">
        <f t="shared" si="7"/>
        <v>0.37154406987656102</v>
      </c>
      <c r="T97" s="5"/>
      <c r="U97" s="5"/>
      <c r="V97" s="6" t="str">
        <f t="shared" si="5"/>
        <v>Números de pessoas encaminhadas para entrevistas no mercado de trabalho (unidade)</v>
      </c>
    </row>
    <row r="98" spans="1:22" ht="30" x14ac:dyDescent="0.25">
      <c r="A98" s="5">
        <v>26001</v>
      </c>
      <c r="B98" s="5" t="s">
        <v>341</v>
      </c>
      <c r="C98" s="6" t="s">
        <v>342</v>
      </c>
      <c r="D98" s="6" t="s">
        <v>498</v>
      </c>
      <c r="E98" s="5">
        <v>540</v>
      </c>
      <c r="F98" s="6" t="s">
        <v>352</v>
      </c>
      <c r="G98" s="6" t="s">
        <v>353</v>
      </c>
      <c r="H98" s="22" t="s">
        <v>406</v>
      </c>
      <c r="I98" s="32" t="s">
        <v>414</v>
      </c>
      <c r="J98" s="6"/>
      <c r="K98" s="20" t="s">
        <v>20</v>
      </c>
      <c r="L98" s="8">
        <v>2016</v>
      </c>
      <c r="M98" s="9">
        <v>167008</v>
      </c>
      <c r="N98" s="8">
        <v>2019</v>
      </c>
      <c r="O98" s="9">
        <v>150306</v>
      </c>
      <c r="P98" s="11" t="s">
        <v>234</v>
      </c>
      <c r="Q98" s="57" t="s">
        <v>356</v>
      </c>
      <c r="R98" s="45">
        <f>O98/M98</f>
        <v>0.89999281471546277</v>
      </c>
      <c r="S98" s="45"/>
      <c r="T98" s="5"/>
      <c r="U98" s="5"/>
      <c r="V98" s="6" t="str">
        <f t="shared" si="5"/>
        <v>Déficit total habitacional (urbano + rural) (unidade)</v>
      </c>
    </row>
    <row r="99" spans="1:22" ht="30" x14ac:dyDescent="0.25">
      <c r="A99" s="5">
        <v>26001</v>
      </c>
      <c r="B99" s="5" t="s">
        <v>341</v>
      </c>
      <c r="C99" s="6" t="s">
        <v>342</v>
      </c>
      <c r="D99" s="6" t="s">
        <v>498</v>
      </c>
      <c r="E99" s="5">
        <v>540</v>
      </c>
      <c r="F99" s="6" t="s">
        <v>352</v>
      </c>
      <c r="G99" s="6" t="s">
        <v>353</v>
      </c>
      <c r="H99" s="22" t="s">
        <v>406</v>
      </c>
      <c r="I99" s="22" t="s">
        <v>354</v>
      </c>
      <c r="J99" s="6"/>
      <c r="K99" s="20" t="s">
        <v>20</v>
      </c>
      <c r="L99" s="8">
        <v>2016</v>
      </c>
      <c r="M99" s="9">
        <v>13000</v>
      </c>
      <c r="N99" s="8">
        <v>2019</v>
      </c>
      <c r="O99" s="9">
        <v>11700</v>
      </c>
      <c r="P99" s="11" t="s">
        <v>234</v>
      </c>
      <c r="Q99" s="57" t="s">
        <v>356</v>
      </c>
      <c r="R99" s="45">
        <f>O99/M99</f>
        <v>0.9</v>
      </c>
      <c r="S99" s="45"/>
      <c r="T99" s="5"/>
      <c r="U99" s="5"/>
      <c r="V99" s="6" t="str">
        <f t="shared" si="5"/>
        <v>Número de domicílios sem banheiro (unidade)</v>
      </c>
    </row>
    <row r="100" spans="1:22" ht="30" x14ac:dyDescent="0.25">
      <c r="A100" s="5">
        <v>26001</v>
      </c>
      <c r="B100" s="5" t="s">
        <v>341</v>
      </c>
      <c r="C100" s="6" t="s">
        <v>342</v>
      </c>
      <c r="D100" s="6" t="s">
        <v>498</v>
      </c>
      <c r="E100" s="5">
        <v>540</v>
      </c>
      <c r="F100" s="6" t="s">
        <v>352</v>
      </c>
      <c r="G100" s="6" t="s">
        <v>353</v>
      </c>
      <c r="H100" s="22" t="s">
        <v>406</v>
      </c>
      <c r="I100" s="22" t="s">
        <v>355</v>
      </c>
      <c r="J100" s="6"/>
      <c r="K100" s="20" t="s">
        <v>20</v>
      </c>
      <c r="L100" s="8">
        <v>2016</v>
      </c>
      <c r="M100" s="9">
        <v>118749</v>
      </c>
      <c r="N100" s="8">
        <v>2019</v>
      </c>
      <c r="O100" s="9">
        <v>106874</v>
      </c>
      <c r="P100" s="11" t="s">
        <v>234</v>
      </c>
      <c r="Q100" s="57" t="s">
        <v>356</v>
      </c>
      <c r="R100" s="45">
        <f>O100/M100</f>
        <v>0.8999991578876454</v>
      </c>
      <c r="S100" s="45"/>
      <c r="T100" s="5"/>
      <c r="U100" s="5"/>
      <c r="V100" s="6" t="str">
        <f t="shared" si="5"/>
        <v>Número de propriedades sem regularização fundiária (unidade)</v>
      </c>
    </row>
    <row r="101" spans="1:22" ht="30" x14ac:dyDescent="0.25">
      <c r="A101" s="5">
        <v>26001</v>
      </c>
      <c r="B101" s="5" t="s">
        <v>341</v>
      </c>
      <c r="C101" s="6" t="s">
        <v>342</v>
      </c>
      <c r="D101" s="6" t="s">
        <v>498</v>
      </c>
      <c r="E101" s="5">
        <v>550</v>
      </c>
      <c r="F101" s="6" t="s">
        <v>600</v>
      </c>
      <c r="G101" s="6" t="s">
        <v>601</v>
      </c>
      <c r="H101" s="22" t="s">
        <v>637</v>
      </c>
      <c r="I101" s="25" t="s">
        <v>357</v>
      </c>
      <c r="J101" s="6"/>
      <c r="K101" s="20" t="s">
        <v>25</v>
      </c>
      <c r="L101" s="8">
        <v>2016</v>
      </c>
      <c r="M101" s="18">
        <v>1.71</v>
      </c>
      <c r="N101" s="8">
        <v>2019</v>
      </c>
      <c r="O101" s="18">
        <v>1.5</v>
      </c>
      <c r="P101" s="11" t="s">
        <v>234</v>
      </c>
      <c r="Q101" s="20" t="s">
        <v>358</v>
      </c>
      <c r="R101" s="45">
        <f>O101/M101</f>
        <v>0.87719298245614041</v>
      </c>
      <c r="S101" s="45"/>
      <c r="T101" s="5"/>
      <c r="U101" s="5"/>
      <c r="V101" s="6" t="str">
        <f t="shared" si="5"/>
        <v>Percentual da população em situação de insegurança alimentar e nutricional grave (%)</v>
      </c>
    </row>
    <row r="102" spans="1:22" ht="45" x14ac:dyDescent="0.25">
      <c r="A102" s="5">
        <v>45001</v>
      </c>
      <c r="B102" s="5" t="s">
        <v>280</v>
      </c>
      <c r="C102" s="6" t="s">
        <v>300</v>
      </c>
      <c r="D102" s="6" t="s">
        <v>508</v>
      </c>
      <c r="E102" s="5">
        <v>610</v>
      </c>
      <c r="F102" s="6" t="s">
        <v>281</v>
      </c>
      <c r="G102" s="6" t="s">
        <v>282</v>
      </c>
      <c r="H102" s="25" t="s">
        <v>283</v>
      </c>
      <c r="I102" s="25" t="s">
        <v>457</v>
      </c>
      <c r="J102" s="6"/>
      <c r="K102" s="20" t="s">
        <v>25</v>
      </c>
      <c r="L102" s="8">
        <v>2016</v>
      </c>
      <c r="M102" s="18">
        <v>12.2</v>
      </c>
      <c r="N102" s="8">
        <v>2019</v>
      </c>
      <c r="O102" s="18">
        <v>26</v>
      </c>
      <c r="P102" s="11" t="s">
        <v>222</v>
      </c>
      <c r="Q102" s="20" t="s">
        <v>284</v>
      </c>
      <c r="R102" s="45">
        <f t="shared" ref="R102:R110" si="8">M102/O102</f>
        <v>0.46923076923076923</v>
      </c>
      <c r="S102" s="45">
        <f t="shared" ref="S102:S110" si="9">(O102-M102)/M102</f>
        <v>1.1311475409836067</v>
      </c>
      <c r="T102" s="5"/>
      <c r="U102" s="5"/>
      <c r="V102" s="6" t="str">
        <f t="shared" si="5"/>
        <v>Percentual de escolas com matrículas em tempo integral - rede estadual (%)</v>
      </c>
    </row>
    <row r="103" spans="1:22" ht="45" x14ac:dyDescent="0.25">
      <c r="A103" s="5">
        <v>45001</v>
      </c>
      <c r="B103" s="5" t="s">
        <v>280</v>
      </c>
      <c r="C103" s="6" t="s">
        <v>300</v>
      </c>
      <c r="D103" s="6" t="s">
        <v>508</v>
      </c>
      <c r="E103" s="5">
        <v>610</v>
      </c>
      <c r="F103" s="6" t="s">
        <v>281</v>
      </c>
      <c r="G103" s="6" t="s">
        <v>282</v>
      </c>
      <c r="H103" s="25" t="s">
        <v>283</v>
      </c>
      <c r="I103" s="25" t="s">
        <v>286</v>
      </c>
      <c r="J103" s="6"/>
      <c r="K103" s="20" t="s">
        <v>25</v>
      </c>
      <c r="L103" s="8">
        <v>2014</v>
      </c>
      <c r="M103" s="18">
        <v>89</v>
      </c>
      <c r="N103" s="8">
        <v>2019</v>
      </c>
      <c r="O103" s="9">
        <v>92</v>
      </c>
      <c r="P103" s="11" t="s">
        <v>222</v>
      </c>
      <c r="Q103" s="20" t="s">
        <v>285</v>
      </c>
      <c r="R103" s="45">
        <f t="shared" si="8"/>
        <v>0.96739130434782605</v>
      </c>
      <c r="S103" s="45">
        <f t="shared" si="9"/>
        <v>3.3707865168539325E-2</v>
      </c>
      <c r="T103" s="5"/>
      <c r="U103" s="5"/>
      <c r="V103" s="6" t="str">
        <f t="shared" si="5"/>
        <v>Percentual de jovens de 16 anos de idade que concluíram o ensino fundamental (%)</v>
      </c>
    </row>
    <row r="104" spans="1:22" ht="45" x14ac:dyDescent="0.25">
      <c r="A104" s="5">
        <v>45001</v>
      </c>
      <c r="B104" s="5" t="s">
        <v>280</v>
      </c>
      <c r="C104" s="6" t="s">
        <v>300</v>
      </c>
      <c r="D104" s="6" t="s">
        <v>508</v>
      </c>
      <c r="E104" s="5">
        <v>610</v>
      </c>
      <c r="F104" s="6" t="s">
        <v>281</v>
      </c>
      <c r="G104" s="6" t="s">
        <v>282</v>
      </c>
      <c r="H104" s="25" t="s">
        <v>283</v>
      </c>
      <c r="I104" s="25" t="s">
        <v>458</v>
      </c>
      <c r="J104" s="6"/>
      <c r="K104" s="20" t="s">
        <v>25</v>
      </c>
      <c r="L104" s="8">
        <v>2016</v>
      </c>
      <c r="M104" s="18">
        <v>2.66</v>
      </c>
      <c r="N104" s="8">
        <v>2019</v>
      </c>
      <c r="O104" s="18">
        <v>16</v>
      </c>
      <c r="P104" s="11" t="s">
        <v>222</v>
      </c>
      <c r="Q104" s="20" t="s">
        <v>284</v>
      </c>
      <c r="R104" s="45">
        <f t="shared" si="8"/>
        <v>0.16625000000000001</v>
      </c>
      <c r="S104" s="45">
        <f t="shared" si="9"/>
        <v>5.0150375939849621</v>
      </c>
      <c r="T104" s="5"/>
      <c r="U104" s="5"/>
      <c r="V104" s="6" t="str">
        <f t="shared" si="5"/>
        <v>Percentual de matrículas em tempo integral - rede estadual (%)</v>
      </c>
    </row>
    <row r="105" spans="1:22" ht="45" x14ac:dyDescent="0.25">
      <c r="A105" s="5">
        <v>45001</v>
      </c>
      <c r="B105" s="5" t="s">
        <v>280</v>
      </c>
      <c r="C105" s="6" t="s">
        <v>300</v>
      </c>
      <c r="D105" s="6" t="s">
        <v>508</v>
      </c>
      <c r="E105" s="5">
        <v>610</v>
      </c>
      <c r="F105" s="6" t="s">
        <v>281</v>
      </c>
      <c r="G105" s="6" t="s">
        <v>282</v>
      </c>
      <c r="H105" s="25" t="s">
        <v>283</v>
      </c>
      <c r="I105" s="25" t="s">
        <v>287</v>
      </c>
      <c r="J105" s="6"/>
      <c r="K105" s="20" t="s">
        <v>25</v>
      </c>
      <c r="L105" s="8">
        <v>2014</v>
      </c>
      <c r="M105" s="18">
        <v>82.7</v>
      </c>
      <c r="N105" s="8">
        <v>2019</v>
      </c>
      <c r="O105" s="9">
        <v>99</v>
      </c>
      <c r="P105" s="11" t="s">
        <v>222</v>
      </c>
      <c r="Q105" s="20" t="s">
        <v>285</v>
      </c>
      <c r="R105" s="45">
        <f t="shared" si="8"/>
        <v>0.8353535353535354</v>
      </c>
      <c r="S105" s="45">
        <f t="shared" si="9"/>
        <v>0.19709794437726719</v>
      </c>
      <c r="T105" s="5"/>
      <c r="U105" s="5"/>
      <c r="V105" s="6" t="str">
        <f t="shared" si="5"/>
        <v>Taxa bruta de atendimento à população de 15 a 17 anos de idade (%)</v>
      </c>
    </row>
    <row r="106" spans="1:22" ht="45" x14ac:dyDescent="0.25">
      <c r="A106" s="5">
        <v>45001</v>
      </c>
      <c r="B106" s="5" t="s">
        <v>280</v>
      </c>
      <c r="C106" s="6" t="s">
        <v>300</v>
      </c>
      <c r="D106" s="6" t="s">
        <v>508</v>
      </c>
      <c r="E106" s="5">
        <v>610</v>
      </c>
      <c r="F106" s="6" t="s">
        <v>281</v>
      </c>
      <c r="G106" s="6" t="s">
        <v>282</v>
      </c>
      <c r="H106" s="25" t="s">
        <v>283</v>
      </c>
      <c r="I106" s="25" t="s">
        <v>288</v>
      </c>
      <c r="J106" s="6"/>
      <c r="K106" s="20" t="s">
        <v>25</v>
      </c>
      <c r="L106" s="8">
        <v>2014</v>
      </c>
      <c r="M106" s="18">
        <v>76.8</v>
      </c>
      <c r="N106" s="8">
        <v>2019</v>
      </c>
      <c r="O106" s="9">
        <v>85</v>
      </c>
      <c r="P106" s="11" t="s">
        <v>222</v>
      </c>
      <c r="Q106" s="20" t="s">
        <v>285</v>
      </c>
      <c r="R106" s="45">
        <f t="shared" si="8"/>
        <v>0.9035294117647058</v>
      </c>
      <c r="S106" s="45">
        <f t="shared" si="9"/>
        <v>0.10677083333333337</v>
      </c>
      <c r="T106" s="5"/>
      <c r="U106" s="5"/>
      <c r="V106" s="6" t="str">
        <f t="shared" si="5"/>
        <v>Taxa líquida no ensino médio (%)</v>
      </c>
    </row>
    <row r="107" spans="1:22" ht="45" x14ac:dyDescent="0.25">
      <c r="A107" s="5">
        <v>45001</v>
      </c>
      <c r="B107" s="5" t="s">
        <v>280</v>
      </c>
      <c r="C107" s="6" t="s">
        <v>300</v>
      </c>
      <c r="D107" s="6" t="s">
        <v>508</v>
      </c>
      <c r="E107" s="5">
        <v>610</v>
      </c>
      <c r="F107" s="6" t="s">
        <v>281</v>
      </c>
      <c r="G107" s="6" t="s">
        <v>282</v>
      </c>
      <c r="H107" s="25" t="s">
        <v>283</v>
      </c>
      <c r="I107" s="25" t="s">
        <v>587</v>
      </c>
      <c r="J107" s="6"/>
      <c r="K107" s="20" t="s">
        <v>20</v>
      </c>
      <c r="L107" s="8">
        <v>2015</v>
      </c>
      <c r="M107" s="9">
        <v>4.7</v>
      </c>
      <c r="N107" s="8">
        <v>2019</v>
      </c>
      <c r="O107" s="9">
        <v>5.8</v>
      </c>
      <c r="P107" s="11" t="s">
        <v>222</v>
      </c>
      <c r="Q107" s="20" t="s">
        <v>284</v>
      </c>
      <c r="R107" s="45">
        <f t="shared" si="8"/>
        <v>0.81034482758620696</v>
      </c>
      <c r="S107" s="45">
        <f t="shared" si="9"/>
        <v>0.23404255319148928</v>
      </c>
      <c r="T107" s="5"/>
      <c r="U107" s="5"/>
      <c r="V107" s="6" t="str">
        <f t="shared" si="5"/>
        <v>IDEB – anos finais do ensino fundamental - rede estadual (unidade)</v>
      </c>
    </row>
    <row r="108" spans="1:22" ht="45" x14ac:dyDescent="0.25">
      <c r="A108" s="5">
        <v>45001</v>
      </c>
      <c r="B108" s="5" t="s">
        <v>280</v>
      </c>
      <c r="C108" s="6" t="s">
        <v>300</v>
      </c>
      <c r="D108" s="6" t="s">
        <v>508</v>
      </c>
      <c r="E108" s="5">
        <v>610</v>
      </c>
      <c r="F108" s="6" t="s">
        <v>281</v>
      </c>
      <c r="G108" s="6" t="s">
        <v>282</v>
      </c>
      <c r="H108" s="25" t="s">
        <v>283</v>
      </c>
      <c r="I108" s="25" t="s">
        <v>455</v>
      </c>
      <c r="J108" s="6"/>
      <c r="K108" s="20" t="s">
        <v>20</v>
      </c>
      <c r="L108" s="8">
        <v>2015</v>
      </c>
      <c r="M108" s="9">
        <v>5.9</v>
      </c>
      <c r="N108" s="8">
        <v>2019</v>
      </c>
      <c r="O108" s="9">
        <v>6.2</v>
      </c>
      <c r="P108" s="11" t="s">
        <v>222</v>
      </c>
      <c r="Q108" s="20" t="s">
        <v>284</v>
      </c>
      <c r="R108" s="45">
        <f t="shared" si="8"/>
        <v>0.95161290322580649</v>
      </c>
      <c r="S108" s="45">
        <f t="shared" si="9"/>
        <v>5.0847457627118613E-2</v>
      </c>
      <c r="T108" s="5"/>
      <c r="U108" s="5"/>
      <c r="V108" s="6" t="str">
        <f t="shared" si="5"/>
        <v>IDEB – anos iniciais do ensino fundamental - rede estadual (unidade)</v>
      </c>
    </row>
    <row r="109" spans="1:22" ht="45" x14ac:dyDescent="0.25">
      <c r="A109" s="5">
        <v>45001</v>
      </c>
      <c r="B109" s="5" t="s">
        <v>280</v>
      </c>
      <c r="C109" s="6" t="s">
        <v>300</v>
      </c>
      <c r="D109" s="6" t="s">
        <v>508</v>
      </c>
      <c r="E109" s="5">
        <v>610</v>
      </c>
      <c r="F109" s="6" t="s">
        <v>281</v>
      </c>
      <c r="G109" s="6" t="s">
        <v>282</v>
      </c>
      <c r="H109" s="25" t="s">
        <v>283</v>
      </c>
      <c r="I109" s="25" t="s">
        <v>456</v>
      </c>
      <c r="J109" s="6"/>
      <c r="K109" s="20" t="s">
        <v>20</v>
      </c>
      <c r="L109" s="8">
        <v>2015</v>
      </c>
      <c r="M109" s="9">
        <v>3.4</v>
      </c>
      <c r="N109" s="8">
        <v>2019</v>
      </c>
      <c r="O109" s="9">
        <v>5.0999999999999996</v>
      </c>
      <c r="P109" s="11" t="s">
        <v>222</v>
      </c>
      <c r="Q109" s="20" t="s">
        <v>284</v>
      </c>
      <c r="R109" s="45">
        <f t="shared" si="8"/>
        <v>0.66666666666666674</v>
      </c>
      <c r="S109" s="45">
        <f t="shared" si="9"/>
        <v>0.49999999999999994</v>
      </c>
      <c r="T109" s="5"/>
      <c r="U109" s="5"/>
      <c r="V109" s="6" t="str">
        <f t="shared" si="5"/>
        <v>IDEB – ensino médio - rede estadual (unidade)</v>
      </c>
    </row>
    <row r="110" spans="1:22" ht="45" x14ac:dyDescent="0.25">
      <c r="A110" s="5">
        <v>45001</v>
      </c>
      <c r="B110" s="5" t="s">
        <v>280</v>
      </c>
      <c r="C110" s="6" t="s">
        <v>300</v>
      </c>
      <c r="D110" s="6" t="s">
        <v>508</v>
      </c>
      <c r="E110" s="5">
        <v>610</v>
      </c>
      <c r="F110" s="6" t="s">
        <v>281</v>
      </c>
      <c r="G110" s="6" t="s">
        <v>282</v>
      </c>
      <c r="H110" s="25" t="s">
        <v>283</v>
      </c>
      <c r="I110" s="25" t="s">
        <v>465</v>
      </c>
      <c r="J110" s="6"/>
      <c r="K110" s="20" t="s">
        <v>20</v>
      </c>
      <c r="L110" s="8">
        <v>2016</v>
      </c>
      <c r="M110" s="9">
        <v>15656</v>
      </c>
      <c r="N110" s="8">
        <v>2019</v>
      </c>
      <c r="O110" s="9">
        <v>20000</v>
      </c>
      <c r="P110" s="11" t="s">
        <v>222</v>
      </c>
      <c r="Q110" s="20" t="s">
        <v>284</v>
      </c>
      <c r="R110" s="45">
        <f t="shared" si="8"/>
        <v>0.78280000000000005</v>
      </c>
      <c r="S110" s="45">
        <f t="shared" si="9"/>
        <v>0.27746550843127238</v>
      </c>
      <c r="T110" s="5"/>
      <c r="U110" s="5"/>
      <c r="V110" s="6" t="str">
        <f t="shared" si="5"/>
        <v>Total de matrículas da educação profissional técnica - rede estadual (unidade)</v>
      </c>
    </row>
    <row r="111" spans="1:22" ht="63" customHeight="1" x14ac:dyDescent="0.25">
      <c r="A111" s="5">
        <v>45001</v>
      </c>
      <c r="B111" s="5" t="s">
        <v>280</v>
      </c>
      <c r="C111" s="6" t="s">
        <v>300</v>
      </c>
      <c r="D111" s="6" t="s">
        <v>508</v>
      </c>
      <c r="E111" s="5">
        <v>610</v>
      </c>
      <c r="F111" s="6" t="s">
        <v>281</v>
      </c>
      <c r="G111" s="6" t="s">
        <v>282</v>
      </c>
      <c r="H111" s="25" t="s">
        <v>283</v>
      </c>
      <c r="I111" s="25" t="s">
        <v>452</v>
      </c>
      <c r="J111" s="6"/>
      <c r="K111" s="20" t="s">
        <v>25</v>
      </c>
      <c r="L111" s="8">
        <v>2014</v>
      </c>
      <c r="M111" s="18">
        <v>42.5</v>
      </c>
      <c r="N111" s="8">
        <v>2019</v>
      </c>
      <c r="O111" s="18">
        <v>25.5</v>
      </c>
      <c r="P111" s="11" t="s">
        <v>234</v>
      </c>
      <c r="Q111" s="20" t="s">
        <v>284</v>
      </c>
      <c r="R111" s="45">
        <f t="shared" ref="R111:R119" si="10">O111/M111</f>
        <v>0.6</v>
      </c>
      <c r="S111" s="45"/>
      <c r="T111" s="5"/>
      <c r="U111" s="5"/>
      <c r="V111" s="6" t="str">
        <f t="shared" si="5"/>
        <v>Estudantes com proficiência insuficiente na Avaliação Nacional da Alfabetização - ANA - Matemática (níveis 1 e 2 da escala de proficiência) (%)</v>
      </c>
    </row>
    <row r="112" spans="1:22" ht="60.75" customHeight="1" x14ac:dyDescent="0.25">
      <c r="A112" s="5">
        <v>45001</v>
      </c>
      <c r="B112" s="5" t="s">
        <v>280</v>
      </c>
      <c r="C112" s="6" t="s">
        <v>300</v>
      </c>
      <c r="D112" s="6" t="s">
        <v>508</v>
      </c>
      <c r="E112" s="5">
        <v>610</v>
      </c>
      <c r="F112" s="6" t="s">
        <v>281</v>
      </c>
      <c r="G112" s="6" t="s">
        <v>282</v>
      </c>
      <c r="H112" s="25" t="s">
        <v>283</v>
      </c>
      <c r="I112" s="25" t="s">
        <v>453</v>
      </c>
      <c r="J112" s="6"/>
      <c r="K112" s="20" t="s">
        <v>25</v>
      </c>
      <c r="L112" s="8">
        <v>2014</v>
      </c>
      <c r="M112" s="18">
        <v>16.2</v>
      </c>
      <c r="N112" s="8">
        <v>2019</v>
      </c>
      <c r="O112" s="18">
        <v>9.6999999999999993</v>
      </c>
      <c r="P112" s="11" t="s">
        <v>234</v>
      </c>
      <c r="Q112" s="20" t="s">
        <v>284</v>
      </c>
      <c r="R112" s="45">
        <f t="shared" si="10"/>
        <v>0.59876543209876543</v>
      </c>
      <c r="S112" s="45"/>
      <c r="T112" s="5"/>
      <c r="U112" s="5"/>
      <c r="V112" s="6" t="str">
        <f t="shared" si="5"/>
        <v>Estudantes com proficiência insuficiente na Avaliação Nacional da Alfabetização - ANA - Escrita (Níveis 1, 2 e 3 da escala de proficiência) - rede estadual (%)</v>
      </c>
    </row>
    <row r="113" spans="1:22" ht="57" customHeight="1" x14ac:dyDescent="0.25">
      <c r="A113" s="5">
        <v>45001</v>
      </c>
      <c r="B113" s="5" t="s">
        <v>280</v>
      </c>
      <c r="C113" s="6" t="s">
        <v>300</v>
      </c>
      <c r="D113" s="6" t="s">
        <v>508</v>
      </c>
      <c r="E113" s="5">
        <v>610</v>
      </c>
      <c r="F113" s="6" t="s">
        <v>281</v>
      </c>
      <c r="G113" s="6" t="s">
        <v>282</v>
      </c>
      <c r="H113" s="25" t="s">
        <v>283</v>
      </c>
      <c r="I113" s="25" t="s">
        <v>454</v>
      </c>
      <c r="J113" s="6"/>
      <c r="K113" s="20" t="s">
        <v>25</v>
      </c>
      <c r="L113" s="8">
        <v>2014</v>
      </c>
      <c r="M113" s="18">
        <v>12.2</v>
      </c>
      <c r="N113" s="8">
        <v>2019</v>
      </c>
      <c r="O113" s="18">
        <v>7.3</v>
      </c>
      <c r="P113" s="11" t="s">
        <v>234</v>
      </c>
      <c r="Q113" s="20" t="s">
        <v>284</v>
      </c>
      <c r="R113" s="45">
        <f t="shared" si="10"/>
        <v>0.59836065573770492</v>
      </c>
      <c r="S113" s="45"/>
      <c r="T113" s="5"/>
      <c r="U113" s="5"/>
      <c r="V113" s="6" t="str">
        <f t="shared" si="5"/>
        <v>Estudantes com proficiência insuficiente na Avaliação Nacional da Alfabetização - ANA - Leitura (Nível 1 da escala ANA) - rede estadual (%)</v>
      </c>
    </row>
    <row r="114" spans="1:22" ht="58.5" customHeight="1" x14ac:dyDescent="0.25">
      <c r="A114" s="5">
        <v>45001</v>
      </c>
      <c r="B114" s="5" t="s">
        <v>280</v>
      </c>
      <c r="C114" s="6" t="s">
        <v>300</v>
      </c>
      <c r="D114" s="6" t="s">
        <v>508</v>
      </c>
      <c r="E114" s="5">
        <v>610</v>
      </c>
      <c r="F114" s="6" t="s">
        <v>281</v>
      </c>
      <c r="G114" s="6" t="s">
        <v>282</v>
      </c>
      <c r="H114" s="25" t="s">
        <v>283</v>
      </c>
      <c r="I114" s="22" t="s">
        <v>459</v>
      </c>
      <c r="J114" s="6"/>
      <c r="K114" s="20" t="s">
        <v>25</v>
      </c>
      <c r="L114" s="8">
        <v>2016</v>
      </c>
      <c r="M114" s="18">
        <v>0.7</v>
      </c>
      <c r="N114" s="8">
        <v>2019</v>
      </c>
      <c r="O114" s="18">
        <v>0.4</v>
      </c>
      <c r="P114" s="11" t="s">
        <v>234</v>
      </c>
      <c r="Q114" s="20" t="s">
        <v>284</v>
      </c>
      <c r="R114" s="45">
        <f t="shared" si="10"/>
        <v>0.57142857142857151</v>
      </c>
      <c r="S114" s="45"/>
      <c r="T114" s="5"/>
      <c r="U114" s="5"/>
      <c r="V114" s="6" t="str">
        <f t="shared" si="5"/>
        <v>Taxa de abandono no ensino fundamental - rede estadual (%)</v>
      </c>
    </row>
    <row r="115" spans="1:22" ht="52.5" customHeight="1" x14ac:dyDescent="0.25">
      <c r="A115" s="5">
        <v>45001</v>
      </c>
      <c r="B115" s="5" t="s">
        <v>280</v>
      </c>
      <c r="C115" s="6" t="s">
        <v>300</v>
      </c>
      <c r="D115" s="6" t="s">
        <v>508</v>
      </c>
      <c r="E115" s="5">
        <v>610</v>
      </c>
      <c r="F115" s="6" t="s">
        <v>281</v>
      </c>
      <c r="G115" s="6" t="s">
        <v>282</v>
      </c>
      <c r="H115" s="25" t="s">
        <v>283</v>
      </c>
      <c r="I115" s="25" t="s">
        <v>460</v>
      </c>
      <c r="J115" s="6"/>
      <c r="K115" s="20" t="s">
        <v>25</v>
      </c>
      <c r="L115" s="8">
        <v>2016</v>
      </c>
      <c r="M115" s="18">
        <v>7.1</v>
      </c>
      <c r="N115" s="8">
        <v>2019</v>
      </c>
      <c r="O115" s="9">
        <v>4</v>
      </c>
      <c r="P115" s="11" t="s">
        <v>234</v>
      </c>
      <c r="Q115" s="20" t="s">
        <v>284</v>
      </c>
      <c r="R115" s="45">
        <f t="shared" si="10"/>
        <v>0.56338028169014087</v>
      </c>
      <c r="S115" s="45"/>
      <c r="T115" s="5"/>
      <c r="U115" s="5"/>
      <c r="V115" s="6" t="str">
        <f t="shared" si="5"/>
        <v>Taxa de abandono no ensino médio - rede estadual (%)</v>
      </c>
    </row>
    <row r="116" spans="1:22" ht="54.75" customHeight="1" x14ac:dyDescent="0.25">
      <c r="A116" s="5">
        <v>45001</v>
      </c>
      <c r="B116" s="5" t="s">
        <v>280</v>
      </c>
      <c r="C116" s="6" t="s">
        <v>300</v>
      </c>
      <c r="D116" s="6" t="s">
        <v>508</v>
      </c>
      <c r="E116" s="5">
        <v>610</v>
      </c>
      <c r="F116" s="6" t="s">
        <v>281</v>
      </c>
      <c r="G116" s="6" t="s">
        <v>282</v>
      </c>
      <c r="H116" s="25" t="s">
        <v>283</v>
      </c>
      <c r="I116" s="25" t="s">
        <v>461</v>
      </c>
      <c r="J116" s="6"/>
      <c r="K116" s="20" t="s">
        <v>25</v>
      </c>
      <c r="L116" s="8">
        <v>2016</v>
      </c>
      <c r="M116" s="18">
        <v>19.100000000000001</v>
      </c>
      <c r="N116" s="8">
        <v>2019</v>
      </c>
      <c r="O116" s="18">
        <v>9</v>
      </c>
      <c r="P116" s="11" t="s">
        <v>234</v>
      </c>
      <c r="Q116" s="20" t="s">
        <v>284</v>
      </c>
      <c r="R116" s="45">
        <f t="shared" si="10"/>
        <v>0.47120418848167533</v>
      </c>
      <c r="S116" s="45"/>
      <c r="T116" s="5"/>
      <c r="U116" s="5"/>
      <c r="V116" s="6" t="str">
        <f t="shared" si="5"/>
        <v>Taxa de distorção idade-série no ensino fundamental - rede estadual (%)</v>
      </c>
    </row>
    <row r="117" spans="1:22" ht="53.25" customHeight="1" x14ac:dyDescent="0.25">
      <c r="A117" s="5">
        <v>45001</v>
      </c>
      <c r="B117" s="5" t="s">
        <v>280</v>
      </c>
      <c r="C117" s="6" t="s">
        <v>300</v>
      </c>
      <c r="D117" s="6" t="s">
        <v>508</v>
      </c>
      <c r="E117" s="5">
        <v>610</v>
      </c>
      <c r="F117" s="6" t="s">
        <v>281</v>
      </c>
      <c r="G117" s="6" t="s">
        <v>282</v>
      </c>
      <c r="H117" s="25" t="s">
        <v>283</v>
      </c>
      <c r="I117" s="25" t="s">
        <v>462</v>
      </c>
      <c r="J117" s="6"/>
      <c r="K117" s="20" t="s">
        <v>25</v>
      </c>
      <c r="L117" s="8">
        <v>2016</v>
      </c>
      <c r="M117" s="18">
        <v>23.4</v>
      </c>
      <c r="N117" s="8">
        <v>2019</v>
      </c>
      <c r="O117" s="9">
        <v>15</v>
      </c>
      <c r="P117" s="11" t="s">
        <v>234</v>
      </c>
      <c r="Q117" s="20" t="s">
        <v>284</v>
      </c>
      <c r="R117" s="45">
        <f t="shared" si="10"/>
        <v>0.64102564102564108</v>
      </c>
      <c r="S117" s="45"/>
      <c r="T117" s="5"/>
      <c r="U117" s="5"/>
      <c r="V117" s="6" t="str">
        <f t="shared" si="5"/>
        <v>Taxa de distorção idade-série no ensino médio - rede estadual (%)</v>
      </c>
    </row>
    <row r="118" spans="1:22" ht="51.75" customHeight="1" x14ac:dyDescent="0.25">
      <c r="A118" s="5">
        <v>45001</v>
      </c>
      <c r="B118" s="5" t="s">
        <v>280</v>
      </c>
      <c r="C118" s="6" t="s">
        <v>300</v>
      </c>
      <c r="D118" s="6" t="s">
        <v>508</v>
      </c>
      <c r="E118" s="5">
        <v>610</v>
      </c>
      <c r="F118" s="6" t="s">
        <v>281</v>
      </c>
      <c r="G118" s="6" t="s">
        <v>282</v>
      </c>
      <c r="H118" s="25" t="s">
        <v>283</v>
      </c>
      <c r="I118" s="23" t="s">
        <v>463</v>
      </c>
      <c r="J118" s="6"/>
      <c r="K118" s="20" t="s">
        <v>25</v>
      </c>
      <c r="L118" s="8">
        <v>2016</v>
      </c>
      <c r="M118" s="18">
        <v>9.9</v>
      </c>
      <c r="N118" s="8">
        <v>2019</v>
      </c>
      <c r="O118" s="18">
        <v>4</v>
      </c>
      <c r="P118" s="11" t="s">
        <v>234</v>
      </c>
      <c r="Q118" s="20" t="s">
        <v>284</v>
      </c>
      <c r="R118" s="45">
        <f t="shared" si="10"/>
        <v>0.40404040404040403</v>
      </c>
      <c r="S118" s="45"/>
      <c r="T118" s="5"/>
      <c r="U118" s="5"/>
      <c r="V118" s="6" t="str">
        <f t="shared" si="5"/>
        <v>Taxa de reprovação no ensino fundamental - rede estadual (%)</v>
      </c>
    </row>
    <row r="119" spans="1:22" ht="53.25" customHeight="1" x14ac:dyDescent="0.25">
      <c r="A119" s="5">
        <v>45001</v>
      </c>
      <c r="B119" s="5" t="s">
        <v>280</v>
      </c>
      <c r="C119" s="6" t="s">
        <v>300</v>
      </c>
      <c r="D119" s="6" t="s">
        <v>508</v>
      </c>
      <c r="E119" s="5">
        <v>610</v>
      </c>
      <c r="F119" s="6" t="s">
        <v>281</v>
      </c>
      <c r="G119" s="6" t="s">
        <v>282</v>
      </c>
      <c r="H119" s="25" t="s">
        <v>283</v>
      </c>
      <c r="I119" s="25" t="s">
        <v>464</v>
      </c>
      <c r="J119" s="6"/>
      <c r="K119" s="20" t="s">
        <v>25</v>
      </c>
      <c r="L119" s="8">
        <v>2016</v>
      </c>
      <c r="M119" s="18">
        <v>13.9</v>
      </c>
      <c r="N119" s="8">
        <v>2019</v>
      </c>
      <c r="O119" s="9">
        <v>9</v>
      </c>
      <c r="P119" s="11" t="s">
        <v>234</v>
      </c>
      <c r="Q119" s="20" t="s">
        <v>284</v>
      </c>
      <c r="R119" s="45">
        <f t="shared" si="10"/>
        <v>0.64748201438848918</v>
      </c>
      <c r="S119" s="45"/>
      <c r="T119" s="5"/>
      <c r="U119" s="5"/>
      <c r="V119" s="6" t="str">
        <f t="shared" si="5"/>
        <v>Taxa de reprovação no ensino médio - rede estadual (%)</v>
      </c>
    </row>
    <row r="120" spans="1:22" ht="55.5" customHeight="1" x14ac:dyDescent="0.25">
      <c r="A120" s="5">
        <v>45001</v>
      </c>
      <c r="B120" s="5" t="s">
        <v>280</v>
      </c>
      <c r="C120" s="6" t="s">
        <v>300</v>
      </c>
      <c r="D120" s="6" t="s">
        <v>508</v>
      </c>
      <c r="E120" s="6">
        <v>623</v>
      </c>
      <c r="F120" s="6" t="s">
        <v>289</v>
      </c>
      <c r="G120" s="6" t="s">
        <v>290</v>
      </c>
      <c r="H120" s="25" t="s">
        <v>466</v>
      </c>
      <c r="I120" s="25" t="s">
        <v>292</v>
      </c>
      <c r="J120" s="6"/>
      <c r="K120" s="20" t="s">
        <v>25</v>
      </c>
      <c r="L120" s="8">
        <v>2015</v>
      </c>
      <c r="M120" s="18">
        <v>89</v>
      </c>
      <c r="N120" s="8">
        <v>2019</v>
      </c>
      <c r="O120" s="18">
        <v>97</v>
      </c>
      <c r="P120" s="11" t="s">
        <v>222</v>
      </c>
      <c r="Q120" s="20" t="s">
        <v>293</v>
      </c>
      <c r="R120" s="45">
        <f>M120/O120</f>
        <v>0.91752577319587625</v>
      </c>
      <c r="S120" s="45">
        <f>(O120-M120)/M120</f>
        <v>8.98876404494382E-2</v>
      </c>
      <c r="T120" s="5"/>
      <c r="U120" s="5"/>
      <c r="V120" s="6" t="str">
        <f t="shared" si="5"/>
        <v>Percentual de escolas que participam da nova forma de escolha dos gestores escolares da rede estadual de ensino (%)</v>
      </c>
    </row>
    <row r="121" spans="1:22" ht="60.75" customHeight="1" x14ac:dyDescent="0.25">
      <c r="A121" s="5">
        <v>45001</v>
      </c>
      <c r="B121" s="5" t="s">
        <v>280</v>
      </c>
      <c r="C121" s="6" t="s">
        <v>300</v>
      </c>
      <c r="D121" s="6" t="s">
        <v>508</v>
      </c>
      <c r="E121" s="6">
        <v>623</v>
      </c>
      <c r="F121" s="6" t="s">
        <v>289</v>
      </c>
      <c r="G121" s="6" t="s">
        <v>290</v>
      </c>
      <c r="H121" s="25" t="s">
        <v>466</v>
      </c>
      <c r="I121" s="25" t="s">
        <v>291</v>
      </c>
      <c r="J121" s="6"/>
      <c r="K121" s="20" t="s">
        <v>34</v>
      </c>
      <c r="L121" s="8">
        <v>2017</v>
      </c>
      <c r="M121" s="18">
        <v>8500000</v>
      </c>
      <c r="N121" s="8">
        <v>2019</v>
      </c>
      <c r="O121" s="18">
        <v>9500000</v>
      </c>
      <c r="P121" s="11" t="s">
        <v>222</v>
      </c>
      <c r="Q121" s="20" t="s">
        <v>280</v>
      </c>
      <c r="R121" s="45">
        <f>M121/O121</f>
        <v>0.89473684210526316</v>
      </c>
      <c r="S121" s="45">
        <f>(O121-M121)/M121</f>
        <v>0.11764705882352941</v>
      </c>
      <c r="T121" s="5"/>
      <c r="U121" s="5"/>
      <c r="V121" s="6" t="str">
        <f t="shared" si="5"/>
        <v>Recursos transferidos às escolas por meio do CPESC (R$)</v>
      </c>
    </row>
    <row r="122" spans="1:22" ht="59.25" customHeight="1" x14ac:dyDescent="0.25">
      <c r="A122" s="5">
        <v>45001</v>
      </c>
      <c r="B122" s="5" t="s">
        <v>280</v>
      </c>
      <c r="C122" s="6" t="s">
        <v>300</v>
      </c>
      <c r="D122" s="6" t="s">
        <v>508</v>
      </c>
      <c r="E122" s="6">
        <v>625</v>
      </c>
      <c r="F122" s="6" t="s">
        <v>313</v>
      </c>
      <c r="G122" s="6" t="s">
        <v>314</v>
      </c>
      <c r="H122" s="25" t="s">
        <v>467</v>
      </c>
      <c r="I122" s="25" t="s">
        <v>468</v>
      </c>
      <c r="J122" s="6"/>
      <c r="K122" s="20" t="s">
        <v>25</v>
      </c>
      <c r="L122" s="8">
        <v>2016</v>
      </c>
      <c r="M122" s="18">
        <v>48.03</v>
      </c>
      <c r="N122" s="8">
        <v>2019</v>
      </c>
      <c r="O122" s="18">
        <v>55</v>
      </c>
      <c r="P122" s="11" t="s">
        <v>222</v>
      </c>
      <c r="Q122" s="20" t="s">
        <v>284</v>
      </c>
      <c r="R122" s="45">
        <f>M122/O122</f>
        <v>0.87327272727272731</v>
      </c>
      <c r="S122" s="45">
        <f>(O122-M122)/M122</f>
        <v>0.14511763481157608</v>
      </c>
      <c r="T122" s="5"/>
      <c r="U122" s="5"/>
      <c r="V122" s="6" t="str">
        <f t="shared" si="5"/>
        <v>Percentual de professores da educação básica com pós-graduação lato sensu ou stricto sensu - rede estadual (%)</v>
      </c>
    </row>
    <row r="123" spans="1:22" ht="55.5" customHeight="1" x14ac:dyDescent="0.25">
      <c r="A123" s="5">
        <v>45001</v>
      </c>
      <c r="B123" s="5" t="s">
        <v>280</v>
      </c>
      <c r="C123" s="6" t="s">
        <v>300</v>
      </c>
      <c r="D123" s="6" t="s">
        <v>508</v>
      </c>
      <c r="E123" s="6">
        <v>625</v>
      </c>
      <c r="F123" s="6" t="s">
        <v>313</v>
      </c>
      <c r="G123" s="6" t="s">
        <v>314</v>
      </c>
      <c r="H123" s="25" t="s">
        <v>467</v>
      </c>
      <c r="I123" s="25" t="s">
        <v>469</v>
      </c>
      <c r="J123" s="6"/>
      <c r="K123" s="20" t="s">
        <v>25</v>
      </c>
      <c r="L123" s="8">
        <v>2015</v>
      </c>
      <c r="M123" s="18">
        <v>60.8</v>
      </c>
      <c r="N123" s="8">
        <v>2019</v>
      </c>
      <c r="O123" s="18">
        <v>77.2</v>
      </c>
      <c r="P123" s="11" t="s">
        <v>222</v>
      </c>
      <c r="Q123" s="20" t="s">
        <v>293</v>
      </c>
      <c r="R123" s="45">
        <f>M123/O123</f>
        <v>0.78756476683937815</v>
      </c>
      <c r="S123" s="45">
        <f>(O123-M123)/M123</f>
        <v>0.26973684210526327</v>
      </c>
      <c r="T123" s="5"/>
      <c r="U123" s="5"/>
      <c r="V123" s="6" t="str">
        <f t="shared" si="5"/>
        <v>Proporção de docências com professores que possuem formação superior compatível com a área de conhecimento que lecionam na Educação Básica - (todas as redes de ensino) (%)</v>
      </c>
    </row>
    <row r="124" spans="1:22" ht="61.5" customHeight="1" x14ac:dyDescent="0.25">
      <c r="A124" s="5">
        <v>45001</v>
      </c>
      <c r="B124" s="5" t="s">
        <v>280</v>
      </c>
      <c r="C124" s="6" t="s">
        <v>300</v>
      </c>
      <c r="D124" s="6" t="s">
        <v>508</v>
      </c>
      <c r="E124" s="6">
        <v>625</v>
      </c>
      <c r="F124" s="6" t="s">
        <v>313</v>
      </c>
      <c r="G124" s="6" t="s">
        <v>314</v>
      </c>
      <c r="H124" s="25" t="s">
        <v>467</v>
      </c>
      <c r="I124" s="25" t="s">
        <v>315</v>
      </c>
      <c r="J124" s="6"/>
      <c r="K124" s="20" t="s">
        <v>25</v>
      </c>
      <c r="L124" s="8">
        <v>2014</v>
      </c>
      <c r="M124" s="18">
        <v>86.5</v>
      </c>
      <c r="N124" s="8">
        <v>2019</v>
      </c>
      <c r="O124" s="18">
        <v>93</v>
      </c>
      <c r="P124" s="11" t="s">
        <v>222</v>
      </c>
      <c r="Q124" s="20" t="s">
        <v>284</v>
      </c>
      <c r="R124" s="45">
        <f>M124/O124</f>
        <v>0.93010752688172038</v>
      </c>
      <c r="S124" s="45">
        <f>(O124-M124)/M124</f>
        <v>7.5144508670520235E-2</v>
      </c>
      <c r="T124" s="5"/>
      <c r="U124" s="5"/>
      <c r="V124" s="6" t="str">
        <f t="shared" si="5"/>
        <v>Razão entre o salário médio de professores da educação básica da rede pública (não federal) e o salário médio de não professores, com escolaridade equivalente (%)</v>
      </c>
    </row>
    <row r="125" spans="1:22" ht="60.75" customHeight="1" x14ac:dyDescent="0.25">
      <c r="A125" s="5">
        <v>45001</v>
      </c>
      <c r="B125" s="5" t="s">
        <v>280</v>
      </c>
      <c r="C125" s="6" t="s">
        <v>300</v>
      </c>
      <c r="D125" s="6" t="s">
        <v>508</v>
      </c>
      <c r="E125" s="6">
        <v>625</v>
      </c>
      <c r="F125" s="6" t="s">
        <v>313</v>
      </c>
      <c r="G125" s="6" t="s">
        <v>314</v>
      </c>
      <c r="H125" s="25" t="s">
        <v>467</v>
      </c>
      <c r="I125" s="25" t="s">
        <v>316</v>
      </c>
      <c r="J125" s="6"/>
      <c r="K125" s="20" t="s">
        <v>25</v>
      </c>
      <c r="L125" s="8">
        <v>2017</v>
      </c>
      <c r="M125" s="18">
        <v>59.97</v>
      </c>
      <c r="N125" s="8">
        <v>2019</v>
      </c>
      <c r="O125" s="18">
        <v>40</v>
      </c>
      <c r="P125" s="11" t="s">
        <v>234</v>
      </c>
      <c r="Q125" s="57" t="s">
        <v>318</v>
      </c>
      <c r="R125" s="45">
        <f>O125/M125</f>
        <v>0.6670001667500417</v>
      </c>
      <c r="S125" s="45"/>
      <c r="T125" s="5"/>
      <c r="U125" s="5"/>
      <c r="V125" s="6" t="str">
        <f t="shared" si="5"/>
        <v>Percentual de professores ACTs na rede estadual de ensino (%)</v>
      </c>
    </row>
    <row r="126" spans="1:22" ht="60.75" customHeight="1" x14ac:dyDescent="0.25">
      <c r="A126" s="5">
        <v>45001</v>
      </c>
      <c r="B126" s="5" t="s">
        <v>280</v>
      </c>
      <c r="C126" s="6" t="s">
        <v>300</v>
      </c>
      <c r="D126" s="6" t="s">
        <v>508</v>
      </c>
      <c r="E126" s="6">
        <v>625</v>
      </c>
      <c r="F126" s="6" t="s">
        <v>313</v>
      </c>
      <c r="G126" s="6" t="s">
        <v>314</v>
      </c>
      <c r="H126" s="25" t="s">
        <v>467</v>
      </c>
      <c r="I126" s="25" t="s">
        <v>317</v>
      </c>
      <c r="J126" s="6"/>
      <c r="K126" s="20" t="s">
        <v>25</v>
      </c>
      <c r="L126" s="8">
        <v>2017</v>
      </c>
      <c r="M126" s="18">
        <v>0.28000000000000003</v>
      </c>
      <c r="N126" s="8">
        <v>2019</v>
      </c>
      <c r="O126" s="18">
        <v>0.15</v>
      </c>
      <c r="P126" s="11" t="s">
        <v>234</v>
      </c>
      <c r="Q126" s="57" t="s">
        <v>318</v>
      </c>
      <c r="R126" s="45">
        <f>O126/M126</f>
        <v>0.5357142857142857</v>
      </c>
      <c r="S126" s="45"/>
      <c r="T126" s="5"/>
      <c r="U126" s="5"/>
      <c r="V126" s="6" t="str">
        <f t="shared" si="5"/>
        <v>Percentual de profissionais de educação da rede estadual que se afastaram para fazer pós-graduação (%)</v>
      </c>
    </row>
    <row r="127" spans="1:22" ht="66.75" customHeight="1" x14ac:dyDescent="0.25">
      <c r="A127" s="5">
        <v>45001</v>
      </c>
      <c r="B127" s="5" t="s">
        <v>280</v>
      </c>
      <c r="C127" s="6" t="s">
        <v>300</v>
      </c>
      <c r="D127" s="6" t="s">
        <v>508</v>
      </c>
      <c r="E127" s="6">
        <v>626</v>
      </c>
      <c r="F127" s="6" t="s">
        <v>319</v>
      </c>
      <c r="G127" s="6" t="s">
        <v>320</v>
      </c>
      <c r="H127" s="25" t="s">
        <v>321</v>
      </c>
      <c r="I127" s="25" t="s">
        <v>322</v>
      </c>
      <c r="J127" s="6"/>
      <c r="K127" s="20" t="s">
        <v>25</v>
      </c>
      <c r="L127" s="8">
        <v>2010</v>
      </c>
      <c r="M127" s="18">
        <v>86.7</v>
      </c>
      <c r="N127" s="8">
        <v>2019</v>
      </c>
      <c r="O127" s="18">
        <v>92</v>
      </c>
      <c r="P127" s="11" t="s">
        <v>222</v>
      </c>
      <c r="Q127" s="20" t="s">
        <v>330</v>
      </c>
      <c r="R127" s="45">
        <f>M127/O127</f>
        <v>0.94239130434782614</v>
      </c>
      <c r="S127" s="45">
        <f>(O127-M127)/M127</f>
        <v>6.1130334486735834E-2</v>
      </c>
      <c r="T127" s="5"/>
      <c r="U127" s="5"/>
      <c r="V127" s="6" t="str">
        <f t="shared" si="5"/>
        <v>Percentual da população de 4 a 17 anos com deficiência que frequenta a escola (%)</v>
      </c>
    </row>
    <row r="128" spans="1:22" ht="60" customHeight="1" x14ac:dyDescent="0.25">
      <c r="A128" s="5">
        <v>45001</v>
      </c>
      <c r="B128" s="5" t="s">
        <v>280</v>
      </c>
      <c r="C128" s="6" t="s">
        <v>300</v>
      </c>
      <c r="D128" s="6" t="s">
        <v>508</v>
      </c>
      <c r="E128" s="6">
        <v>626</v>
      </c>
      <c r="F128" s="6" t="s">
        <v>319</v>
      </c>
      <c r="G128" s="6" t="s">
        <v>320</v>
      </c>
      <c r="H128" s="25" t="s">
        <v>321</v>
      </c>
      <c r="I128" s="25" t="s">
        <v>474</v>
      </c>
      <c r="J128" s="6"/>
      <c r="K128" s="20" t="s">
        <v>25</v>
      </c>
      <c r="L128" s="8">
        <v>2015</v>
      </c>
      <c r="M128" s="18">
        <v>42.3</v>
      </c>
      <c r="N128" s="8">
        <v>2019</v>
      </c>
      <c r="O128" s="18">
        <v>52</v>
      </c>
      <c r="P128" s="11" t="s">
        <v>222</v>
      </c>
      <c r="Q128" s="58" t="s">
        <v>284</v>
      </c>
      <c r="R128" s="45">
        <f>M128/O128</f>
        <v>0.81346153846153846</v>
      </c>
      <c r="S128" s="45">
        <f>(O128-M128)/M128</f>
        <v>0.22931442080378259</v>
      </c>
      <c r="T128" s="5"/>
      <c r="U128" s="5"/>
      <c r="V128" s="6" t="str">
        <f t="shared" si="5"/>
        <v>Percentual de escolas com salas de recursos multifuncionais em condições adequadas de uso - rede estadual (%)</v>
      </c>
    </row>
    <row r="129" spans="1:22" ht="55.5" customHeight="1" x14ac:dyDescent="0.25">
      <c r="A129" s="5">
        <v>45001</v>
      </c>
      <c r="B129" s="5" t="s">
        <v>280</v>
      </c>
      <c r="C129" s="6" t="s">
        <v>300</v>
      </c>
      <c r="D129" s="6" t="s">
        <v>508</v>
      </c>
      <c r="E129" s="6">
        <v>626</v>
      </c>
      <c r="F129" s="6" t="s">
        <v>319</v>
      </c>
      <c r="G129" s="6" t="s">
        <v>320</v>
      </c>
      <c r="H129" s="25" t="s">
        <v>321</v>
      </c>
      <c r="I129" s="25" t="s">
        <v>473</v>
      </c>
      <c r="J129" s="6"/>
      <c r="K129" s="20" t="s">
        <v>25</v>
      </c>
      <c r="L129" s="8">
        <v>2015</v>
      </c>
      <c r="M129" s="18">
        <v>60.5</v>
      </c>
      <c r="N129" s="8">
        <v>2019</v>
      </c>
      <c r="O129" s="18">
        <v>70</v>
      </c>
      <c r="P129" s="11" t="s">
        <v>222</v>
      </c>
      <c r="Q129" s="58" t="s">
        <v>284</v>
      </c>
      <c r="R129" s="45">
        <f>M129/O129</f>
        <v>0.86428571428571432</v>
      </c>
      <c r="S129" s="45">
        <f>(O129-M129)/M129</f>
        <v>0.15702479338842976</v>
      </c>
      <c r="T129" s="5"/>
      <c r="U129" s="5"/>
      <c r="V129" s="6" t="str">
        <f t="shared" si="5"/>
        <v>Percentual de escolas estaduais com banheiro acessível - rede estadual (%)</v>
      </c>
    </row>
    <row r="130" spans="1:22" ht="30" x14ac:dyDescent="0.25">
      <c r="A130" s="5">
        <v>45001</v>
      </c>
      <c r="B130" s="5" t="s">
        <v>280</v>
      </c>
      <c r="C130" s="6" t="s">
        <v>300</v>
      </c>
      <c r="D130" s="6" t="s">
        <v>508</v>
      </c>
      <c r="E130" s="6">
        <v>626</v>
      </c>
      <c r="F130" s="6" t="s">
        <v>319</v>
      </c>
      <c r="G130" s="6" t="s">
        <v>320</v>
      </c>
      <c r="H130" s="25" t="s">
        <v>321</v>
      </c>
      <c r="I130" s="25" t="s">
        <v>472</v>
      </c>
      <c r="J130" s="6"/>
      <c r="K130" s="20" t="s">
        <v>25</v>
      </c>
      <c r="L130" s="8">
        <v>2016</v>
      </c>
      <c r="M130" s="18">
        <v>62</v>
      </c>
      <c r="N130" s="8">
        <v>2019</v>
      </c>
      <c r="O130" s="18">
        <v>87.4</v>
      </c>
      <c r="P130" s="11" t="s">
        <v>222</v>
      </c>
      <c r="Q130" s="58" t="s">
        <v>284</v>
      </c>
      <c r="R130" s="45">
        <f>M130/O130</f>
        <v>0.70938215102974822</v>
      </c>
      <c r="S130" s="45">
        <f>(O130-M130)/M130</f>
        <v>0.40967741935483881</v>
      </c>
      <c r="T130" s="5"/>
      <c r="U130" s="5"/>
      <c r="V130" s="6" t="str">
        <f t="shared" ref="V130:V193" si="11">CONCATENATE(I130," ","(",K130,")")</f>
        <v>Percentual de escolas estaduais com dependências e vias acessíveis - rede estadual (%)</v>
      </c>
    </row>
    <row r="131" spans="1:22" ht="72" customHeight="1" x14ac:dyDescent="0.25">
      <c r="A131" s="5">
        <v>45001</v>
      </c>
      <c r="B131" s="5" t="s">
        <v>280</v>
      </c>
      <c r="C131" s="6" t="s">
        <v>300</v>
      </c>
      <c r="D131" s="6" t="s">
        <v>508</v>
      </c>
      <c r="E131" s="6">
        <v>626</v>
      </c>
      <c r="F131" s="6" t="s">
        <v>319</v>
      </c>
      <c r="G131" s="6" t="s">
        <v>320</v>
      </c>
      <c r="H131" s="25" t="s">
        <v>321</v>
      </c>
      <c r="I131" s="25" t="s">
        <v>471</v>
      </c>
      <c r="J131" s="6"/>
      <c r="K131" s="20" t="s">
        <v>25</v>
      </c>
      <c r="L131" s="8">
        <v>2016</v>
      </c>
      <c r="M131" s="18">
        <v>85.94</v>
      </c>
      <c r="N131" s="8">
        <v>2019</v>
      </c>
      <c r="O131" s="18">
        <v>100</v>
      </c>
      <c r="P131" s="11" t="s">
        <v>222</v>
      </c>
      <c r="Q131" s="20" t="s">
        <v>284</v>
      </c>
      <c r="R131" s="45">
        <f>M131/O131</f>
        <v>0.85939999999999994</v>
      </c>
      <c r="S131" s="45">
        <f>(O131-M131)/M131</f>
        <v>0.16360251338142892</v>
      </c>
      <c r="T131" s="5"/>
      <c r="U131" s="5"/>
      <c r="V131" s="6" t="str">
        <f t="shared" si="11"/>
        <v>Percentual de matrículas em classes comuns do Ensino Regular e/ou EJA da Educação Básica de alunos de 4 a 17 anos de idade público da educação especial - rede estadual (%)</v>
      </c>
    </row>
    <row r="132" spans="1:22" ht="30" x14ac:dyDescent="0.25">
      <c r="A132" s="5">
        <v>45001</v>
      </c>
      <c r="B132" s="5" t="s">
        <v>280</v>
      </c>
      <c r="C132" s="6" t="s">
        <v>300</v>
      </c>
      <c r="D132" s="6" t="s">
        <v>508</v>
      </c>
      <c r="E132" s="6">
        <v>626</v>
      </c>
      <c r="F132" s="6" t="s">
        <v>319</v>
      </c>
      <c r="G132" s="6" t="s">
        <v>320</v>
      </c>
      <c r="H132" s="25" t="s">
        <v>321</v>
      </c>
      <c r="I132" s="25" t="s">
        <v>470</v>
      </c>
      <c r="J132" s="6"/>
      <c r="K132" s="20" t="s">
        <v>25</v>
      </c>
      <c r="L132" s="8">
        <v>2016</v>
      </c>
      <c r="M132" s="18">
        <v>0</v>
      </c>
      <c r="N132" s="8">
        <v>2019</v>
      </c>
      <c r="O132" s="18">
        <v>5</v>
      </c>
      <c r="P132" s="11" t="s">
        <v>222</v>
      </c>
      <c r="Q132" s="58" t="s">
        <v>284</v>
      </c>
      <c r="R132" s="45">
        <v>0</v>
      </c>
      <c r="S132" s="45">
        <v>0.05</v>
      </c>
      <c r="T132" s="5"/>
      <c r="U132" s="5"/>
      <c r="V132" s="6" t="str">
        <f t="shared" si="11"/>
        <v>Percentual de matrículas na EJA integrada à educação profissional - rede estadual (%)</v>
      </c>
    </row>
    <row r="133" spans="1:22" ht="30" x14ac:dyDescent="0.25">
      <c r="A133" s="5">
        <v>45001</v>
      </c>
      <c r="B133" s="5" t="s">
        <v>280</v>
      </c>
      <c r="C133" s="6" t="s">
        <v>300</v>
      </c>
      <c r="D133" s="6" t="s">
        <v>508</v>
      </c>
      <c r="E133" s="6">
        <v>626</v>
      </c>
      <c r="F133" s="6" t="s">
        <v>319</v>
      </c>
      <c r="G133" s="6" t="s">
        <v>320</v>
      </c>
      <c r="H133" s="25" t="s">
        <v>321</v>
      </c>
      <c r="I133" s="25" t="s">
        <v>328</v>
      </c>
      <c r="J133" s="6"/>
      <c r="K133" s="20" t="s">
        <v>25</v>
      </c>
      <c r="L133" s="8">
        <v>2014</v>
      </c>
      <c r="M133" s="18">
        <v>84.5</v>
      </c>
      <c r="N133" s="8">
        <v>2019</v>
      </c>
      <c r="O133" s="18">
        <v>87</v>
      </c>
      <c r="P133" s="11" t="s">
        <v>222</v>
      </c>
      <c r="Q133" s="20" t="s">
        <v>285</v>
      </c>
      <c r="R133" s="45">
        <f t="shared" ref="R133:R138" si="12">M133/O133</f>
        <v>0.97126436781609193</v>
      </c>
      <c r="S133" s="45">
        <f t="shared" ref="S133:S138" si="13">(O133-M133)/M133</f>
        <v>2.9585798816568046E-2</v>
      </c>
      <c r="T133" s="5"/>
      <c r="U133" s="5"/>
      <c r="V133" s="6" t="str">
        <f t="shared" si="11"/>
        <v>Razão entre a escolaridade média de negros e não negros na faixa etária de 18 a 29 anos (%)</v>
      </c>
    </row>
    <row r="134" spans="1:22" ht="30" x14ac:dyDescent="0.25">
      <c r="A134" s="5">
        <v>45001</v>
      </c>
      <c r="B134" s="5" t="s">
        <v>280</v>
      </c>
      <c r="C134" s="6" t="s">
        <v>300</v>
      </c>
      <c r="D134" s="6" t="s">
        <v>508</v>
      </c>
      <c r="E134" s="6">
        <v>626</v>
      </c>
      <c r="F134" s="6" t="s">
        <v>319</v>
      </c>
      <c r="G134" s="6" t="s">
        <v>320</v>
      </c>
      <c r="H134" s="25" t="s">
        <v>321</v>
      </c>
      <c r="I134" s="25" t="s">
        <v>323</v>
      </c>
      <c r="J134" s="6"/>
      <c r="K134" s="20" t="s">
        <v>25</v>
      </c>
      <c r="L134" s="8">
        <v>2014</v>
      </c>
      <c r="M134" s="18">
        <v>96.7</v>
      </c>
      <c r="N134" s="8">
        <v>2019</v>
      </c>
      <c r="O134" s="18">
        <v>98</v>
      </c>
      <c r="P134" s="11" t="s">
        <v>222</v>
      </c>
      <c r="Q134" s="20" t="s">
        <v>285</v>
      </c>
      <c r="R134" s="45">
        <f t="shared" si="12"/>
        <v>0.98673469387755108</v>
      </c>
      <c r="S134" s="45">
        <f t="shared" si="13"/>
        <v>1.3443640124095111E-2</v>
      </c>
      <c r="T134" s="5"/>
      <c r="U134" s="5"/>
      <c r="V134" s="6" t="str">
        <f t="shared" si="11"/>
        <v>Taxa de alfabetização da população de 15 anos ou mais de idade (%)</v>
      </c>
    </row>
    <row r="135" spans="1:22" ht="30" x14ac:dyDescent="0.25">
      <c r="A135" s="5">
        <v>45001</v>
      </c>
      <c r="B135" s="5" t="s">
        <v>280</v>
      </c>
      <c r="C135" s="6" t="s">
        <v>300</v>
      </c>
      <c r="D135" s="6" t="s">
        <v>508</v>
      </c>
      <c r="E135" s="6">
        <v>626</v>
      </c>
      <c r="F135" s="6" t="s">
        <v>319</v>
      </c>
      <c r="G135" s="6" t="s">
        <v>320</v>
      </c>
      <c r="H135" s="25" t="s">
        <v>321</v>
      </c>
      <c r="I135" s="25" t="s">
        <v>324</v>
      </c>
      <c r="J135" s="6"/>
      <c r="K135" s="20" t="s">
        <v>25</v>
      </c>
      <c r="L135" s="8">
        <v>2014</v>
      </c>
      <c r="M135" s="18">
        <v>11.6</v>
      </c>
      <c r="N135" s="8">
        <v>2019</v>
      </c>
      <c r="O135" s="18">
        <v>18</v>
      </c>
      <c r="P135" s="11" t="s">
        <v>222</v>
      </c>
      <c r="Q135" s="20" t="s">
        <v>285</v>
      </c>
      <c r="R135" s="45">
        <f t="shared" si="12"/>
        <v>0.64444444444444438</v>
      </c>
      <c r="S135" s="45">
        <f t="shared" si="13"/>
        <v>0.55172413793103448</v>
      </c>
      <c r="T135" s="5"/>
      <c r="U135" s="5"/>
      <c r="V135" s="6" t="str">
        <f t="shared" si="11"/>
        <v>Taxa de analfabetismo funcional da população de 15 anos ou mais de idade (%)</v>
      </c>
    </row>
    <row r="136" spans="1:22" ht="30" x14ac:dyDescent="0.25">
      <c r="A136" s="5">
        <v>45001</v>
      </c>
      <c r="B136" s="5" t="s">
        <v>280</v>
      </c>
      <c r="C136" s="6" t="s">
        <v>300</v>
      </c>
      <c r="D136" s="6" t="s">
        <v>508</v>
      </c>
      <c r="E136" s="6">
        <v>626</v>
      </c>
      <c r="F136" s="6" t="s">
        <v>319</v>
      </c>
      <c r="G136" s="6" t="s">
        <v>320</v>
      </c>
      <c r="H136" s="25" t="s">
        <v>321</v>
      </c>
      <c r="I136" s="25" t="s">
        <v>325</v>
      </c>
      <c r="J136" s="6" t="s">
        <v>329</v>
      </c>
      <c r="K136" s="20" t="s">
        <v>20</v>
      </c>
      <c r="L136" s="8">
        <v>2014</v>
      </c>
      <c r="M136" s="9">
        <v>10.5</v>
      </c>
      <c r="N136" s="8">
        <v>2019</v>
      </c>
      <c r="O136" s="9">
        <v>10.9</v>
      </c>
      <c r="P136" s="11" t="s">
        <v>222</v>
      </c>
      <c r="Q136" s="20" t="s">
        <v>285</v>
      </c>
      <c r="R136" s="45">
        <f t="shared" si="12"/>
        <v>0.96330275229357798</v>
      </c>
      <c r="S136" s="45">
        <f t="shared" si="13"/>
        <v>3.8095238095238126E-2</v>
      </c>
      <c r="T136" s="5"/>
      <c r="U136" s="5"/>
      <c r="V136" s="6" t="str">
        <f t="shared" si="11"/>
        <v>Escolaridade média da população de 18 a 29 anos de idade (unidade)</v>
      </c>
    </row>
    <row r="137" spans="1:22" ht="45" x14ac:dyDescent="0.25">
      <c r="A137" s="5">
        <v>45001</v>
      </c>
      <c r="B137" s="5" t="s">
        <v>280</v>
      </c>
      <c r="C137" s="6" t="s">
        <v>300</v>
      </c>
      <c r="D137" s="6" t="s">
        <v>508</v>
      </c>
      <c r="E137" s="6">
        <v>626</v>
      </c>
      <c r="F137" s="6" t="s">
        <v>319</v>
      </c>
      <c r="G137" s="6" t="s">
        <v>320</v>
      </c>
      <c r="H137" s="25" t="s">
        <v>321</v>
      </c>
      <c r="I137" s="25" t="s">
        <v>327</v>
      </c>
      <c r="J137" s="6" t="s">
        <v>329</v>
      </c>
      <c r="K137" s="20" t="s">
        <v>20</v>
      </c>
      <c r="L137" s="8">
        <v>2014</v>
      </c>
      <c r="M137" s="9">
        <v>8.6999999999999993</v>
      </c>
      <c r="N137" s="8">
        <v>2019</v>
      </c>
      <c r="O137" s="9">
        <v>9.5</v>
      </c>
      <c r="P137" s="11" t="s">
        <v>222</v>
      </c>
      <c r="Q137" s="20" t="s">
        <v>285</v>
      </c>
      <c r="R137" s="45">
        <f t="shared" si="12"/>
        <v>0.91578947368421049</v>
      </c>
      <c r="S137" s="45">
        <f t="shared" si="13"/>
        <v>9.1954022988505843E-2</v>
      </c>
      <c r="T137" s="5"/>
      <c r="U137" s="5"/>
      <c r="V137" s="6" t="str">
        <f t="shared" si="11"/>
        <v>Escolaridade média da população de 18 a 29 anos pertencente aos 25% mais pobres (renda domiciliar per capita) (unidade)</v>
      </c>
    </row>
    <row r="138" spans="1:22" ht="30" x14ac:dyDescent="0.25">
      <c r="A138" s="5">
        <v>45001</v>
      </c>
      <c r="B138" s="5" t="s">
        <v>280</v>
      </c>
      <c r="C138" s="6" t="s">
        <v>300</v>
      </c>
      <c r="D138" s="6" t="s">
        <v>508</v>
      </c>
      <c r="E138" s="6">
        <v>626</v>
      </c>
      <c r="F138" s="6" t="s">
        <v>319</v>
      </c>
      <c r="G138" s="6" t="s">
        <v>320</v>
      </c>
      <c r="H138" s="25" t="s">
        <v>321</v>
      </c>
      <c r="I138" s="25" t="s">
        <v>326</v>
      </c>
      <c r="J138" s="6" t="s">
        <v>329</v>
      </c>
      <c r="K138" s="20" t="s">
        <v>20</v>
      </c>
      <c r="L138" s="8">
        <v>2014</v>
      </c>
      <c r="M138" s="9">
        <v>9.5</v>
      </c>
      <c r="N138" s="8">
        <v>2019</v>
      </c>
      <c r="O138" s="9">
        <v>10.5</v>
      </c>
      <c r="P138" s="11" t="s">
        <v>222</v>
      </c>
      <c r="Q138" s="20" t="s">
        <v>285</v>
      </c>
      <c r="R138" s="45">
        <f t="shared" si="12"/>
        <v>0.90476190476190477</v>
      </c>
      <c r="S138" s="45">
        <f t="shared" si="13"/>
        <v>0.10526315789473684</v>
      </c>
      <c r="T138" s="5"/>
      <c r="U138" s="5"/>
      <c r="V138" s="6" t="str">
        <f t="shared" si="11"/>
        <v>Escolaridade média da população de 18 a 29 anos residente na área rural (unidade)</v>
      </c>
    </row>
    <row r="139" spans="1:22" ht="30" x14ac:dyDescent="0.25">
      <c r="A139" s="5">
        <v>45001</v>
      </c>
      <c r="B139" s="5" t="s">
        <v>280</v>
      </c>
      <c r="C139" s="6" t="s">
        <v>300</v>
      </c>
      <c r="D139" s="6" t="s">
        <v>508</v>
      </c>
      <c r="E139" s="6">
        <v>626</v>
      </c>
      <c r="F139" s="6" t="s">
        <v>319</v>
      </c>
      <c r="G139" s="6" t="s">
        <v>320</v>
      </c>
      <c r="H139" s="25" t="s">
        <v>321</v>
      </c>
      <c r="I139" s="25" t="s">
        <v>588</v>
      </c>
      <c r="J139" s="6"/>
      <c r="K139" s="20" t="s">
        <v>25</v>
      </c>
      <c r="L139" s="8">
        <v>2013</v>
      </c>
      <c r="M139" s="18">
        <v>72.5</v>
      </c>
      <c r="N139" s="8">
        <v>2019</v>
      </c>
      <c r="O139" s="18">
        <v>60</v>
      </c>
      <c r="P139" s="11" t="s">
        <v>234</v>
      </c>
      <c r="Q139" s="20" t="s">
        <v>285</v>
      </c>
      <c r="R139" s="45">
        <f>O139/M139</f>
        <v>0.82758620689655171</v>
      </c>
      <c r="S139" s="45"/>
      <c r="T139" s="5"/>
      <c r="U139" s="5"/>
      <c r="V139" s="6" t="str">
        <f t="shared" si="11"/>
        <v>Percentual da população de 18 e 29 anos com menos de 12 anos de escolaridade (%)</v>
      </c>
    </row>
    <row r="140" spans="1:22" ht="45" x14ac:dyDescent="0.25">
      <c r="A140" s="5">
        <v>45001</v>
      </c>
      <c r="B140" s="5" t="s">
        <v>280</v>
      </c>
      <c r="C140" s="6" t="s">
        <v>300</v>
      </c>
      <c r="D140" s="6" t="s">
        <v>508</v>
      </c>
      <c r="E140" s="6">
        <v>626</v>
      </c>
      <c r="F140" s="6" t="s">
        <v>319</v>
      </c>
      <c r="G140" s="6" t="s">
        <v>320</v>
      </c>
      <c r="H140" s="25" t="s">
        <v>321</v>
      </c>
      <c r="I140" s="25" t="s">
        <v>589</v>
      </c>
      <c r="J140" s="6"/>
      <c r="K140" s="20" t="s">
        <v>25</v>
      </c>
      <c r="L140" s="8">
        <v>2013</v>
      </c>
      <c r="M140" s="18">
        <v>96.6</v>
      </c>
      <c r="N140" s="8">
        <v>2019</v>
      </c>
      <c r="O140" s="18">
        <v>80</v>
      </c>
      <c r="P140" s="11" t="s">
        <v>234</v>
      </c>
      <c r="Q140" s="20" t="s">
        <v>285</v>
      </c>
      <c r="R140" s="45">
        <f>O140/M140</f>
        <v>0.82815734989648038</v>
      </c>
      <c r="S140" s="45"/>
      <c r="T140" s="5"/>
      <c r="U140" s="5"/>
      <c r="V140" s="6" t="str">
        <f t="shared" si="11"/>
        <v>Percentual da população de 18 e 29 anos entre os 25% mais pobres com menos de 12 anos de escolaridade (%)</v>
      </c>
    </row>
    <row r="141" spans="1:22" ht="45" x14ac:dyDescent="0.25">
      <c r="A141" s="5">
        <v>45001</v>
      </c>
      <c r="B141" s="5" t="s">
        <v>280</v>
      </c>
      <c r="C141" s="6" t="s">
        <v>300</v>
      </c>
      <c r="D141" s="6" t="s">
        <v>508</v>
      </c>
      <c r="E141" s="6">
        <v>626</v>
      </c>
      <c r="F141" s="6" t="s">
        <v>319</v>
      </c>
      <c r="G141" s="6" t="s">
        <v>320</v>
      </c>
      <c r="H141" s="25" t="s">
        <v>321</v>
      </c>
      <c r="I141" s="25" t="s">
        <v>590</v>
      </c>
      <c r="J141" s="6"/>
      <c r="K141" s="20" t="s">
        <v>25</v>
      </c>
      <c r="L141" s="8">
        <v>2013</v>
      </c>
      <c r="M141" s="18">
        <v>86.5</v>
      </c>
      <c r="N141" s="8">
        <v>2019</v>
      </c>
      <c r="O141" s="18">
        <v>70</v>
      </c>
      <c r="P141" s="11" t="s">
        <v>234</v>
      </c>
      <c r="Q141" s="20" t="s">
        <v>285</v>
      </c>
      <c r="R141" s="45">
        <f>O141/M141</f>
        <v>0.80924855491329484</v>
      </c>
      <c r="S141" s="45"/>
      <c r="T141" s="5"/>
      <c r="U141" s="5"/>
      <c r="V141" s="6" t="str">
        <f t="shared" si="11"/>
        <v>Percentual da população de 18 e 29 anos residente no campo com menos de 12 anos de escolaridade (%)</v>
      </c>
    </row>
    <row r="142" spans="1:22" ht="30" x14ac:dyDescent="0.25">
      <c r="A142" s="5">
        <v>45001</v>
      </c>
      <c r="B142" s="5" t="s">
        <v>280</v>
      </c>
      <c r="C142" s="6" t="s">
        <v>300</v>
      </c>
      <c r="D142" s="6" t="s">
        <v>508</v>
      </c>
      <c r="E142" s="6">
        <v>626</v>
      </c>
      <c r="F142" s="6" t="s">
        <v>319</v>
      </c>
      <c r="G142" s="6" t="s">
        <v>320</v>
      </c>
      <c r="H142" s="25" t="s">
        <v>321</v>
      </c>
      <c r="I142" s="25" t="s">
        <v>591</v>
      </c>
      <c r="J142" s="6"/>
      <c r="K142" s="20" t="s">
        <v>25</v>
      </c>
      <c r="L142" s="8">
        <v>2013</v>
      </c>
      <c r="M142" s="18">
        <v>89</v>
      </c>
      <c r="N142" s="8">
        <v>2019</v>
      </c>
      <c r="O142" s="18">
        <v>79</v>
      </c>
      <c r="P142" s="11" t="s">
        <v>234</v>
      </c>
      <c r="Q142" s="20" t="s">
        <v>285</v>
      </c>
      <c r="R142" s="45">
        <f>O142/M142</f>
        <v>0.88764044943820219</v>
      </c>
      <c r="S142" s="45"/>
      <c r="T142" s="5"/>
      <c r="U142" s="5"/>
      <c r="V142" s="6" t="str">
        <f t="shared" si="11"/>
        <v>Percentual da população negra entre 18 e 29 anos com menos de 12 anos de escolaridade (%)</v>
      </c>
    </row>
    <row r="143" spans="1:22" ht="30" x14ac:dyDescent="0.25">
      <c r="A143" s="5">
        <v>45001</v>
      </c>
      <c r="B143" s="5" t="s">
        <v>280</v>
      </c>
      <c r="C143" s="6" t="s">
        <v>300</v>
      </c>
      <c r="D143" s="6" t="s">
        <v>508</v>
      </c>
      <c r="E143" s="5">
        <v>627</v>
      </c>
      <c r="F143" s="6" t="s">
        <v>331</v>
      </c>
      <c r="G143" s="6" t="s">
        <v>332</v>
      </c>
      <c r="H143" s="25" t="s">
        <v>333</v>
      </c>
      <c r="I143" s="22" t="s">
        <v>334</v>
      </c>
      <c r="J143" s="6"/>
      <c r="K143" s="20" t="s">
        <v>34</v>
      </c>
      <c r="L143" s="8">
        <v>2016</v>
      </c>
      <c r="M143" s="18">
        <v>99831008.150000006</v>
      </c>
      <c r="N143" s="8">
        <v>2019</v>
      </c>
      <c r="O143" s="18">
        <v>139000000</v>
      </c>
      <c r="P143" s="11" t="s">
        <v>222</v>
      </c>
      <c r="Q143" s="57" t="s">
        <v>335</v>
      </c>
      <c r="R143" s="45">
        <f t="shared" ref="R143:R154" si="14">M143/O143</f>
        <v>0.71820869172661872</v>
      </c>
      <c r="S143" s="45">
        <f>(O143-M143)/M143</f>
        <v>0.3923529630307554</v>
      </c>
      <c r="T143" s="5"/>
      <c r="U143" s="5"/>
      <c r="V143" s="6" t="str">
        <f t="shared" si="11"/>
        <v>Total de investimentos no UNIEDU (R$)</v>
      </c>
    </row>
    <row r="144" spans="1:22" ht="30" x14ac:dyDescent="0.25">
      <c r="A144" s="5">
        <v>45001</v>
      </c>
      <c r="B144" s="5" t="s">
        <v>280</v>
      </c>
      <c r="C144" s="6" t="s">
        <v>300</v>
      </c>
      <c r="D144" s="6" t="s">
        <v>508</v>
      </c>
      <c r="E144" s="5">
        <v>627</v>
      </c>
      <c r="F144" s="6" t="s">
        <v>331</v>
      </c>
      <c r="G144" s="6" t="s">
        <v>332</v>
      </c>
      <c r="H144" s="25" t="s">
        <v>333</v>
      </c>
      <c r="I144" s="22" t="s">
        <v>475</v>
      </c>
      <c r="J144" s="6"/>
      <c r="K144" s="20" t="s">
        <v>20</v>
      </c>
      <c r="L144" s="8">
        <v>2016</v>
      </c>
      <c r="M144" s="9">
        <v>27492</v>
      </c>
      <c r="N144" s="8">
        <v>2019</v>
      </c>
      <c r="O144" s="9">
        <v>16500</v>
      </c>
      <c r="P144" s="11" t="s">
        <v>222</v>
      </c>
      <c r="Q144" s="57" t="s">
        <v>335</v>
      </c>
      <c r="R144" s="45">
        <f t="shared" si="14"/>
        <v>1.6661818181818182</v>
      </c>
      <c r="S144" s="45">
        <v>0.66620000000000001</v>
      </c>
      <c r="T144" s="5"/>
      <c r="U144" s="5"/>
      <c r="V144" s="6" t="str">
        <f t="shared" si="11"/>
        <v>Total de bolsas de estudos do UNIEDU - Graduação (unidade)</v>
      </c>
    </row>
    <row r="145" spans="1:22" ht="30" x14ac:dyDescent="0.25">
      <c r="A145" s="5">
        <v>45001</v>
      </c>
      <c r="B145" s="5" t="s">
        <v>280</v>
      </c>
      <c r="C145" s="6" t="s">
        <v>300</v>
      </c>
      <c r="D145" s="6" t="s">
        <v>508</v>
      </c>
      <c r="E145" s="5">
        <v>627</v>
      </c>
      <c r="F145" s="6" t="s">
        <v>331</v>
      </c>
      <c r="G145" s="6" t="s">
        <v>332</v>
      </c>
      <c r="H145" s="25" t="s">
        <v>333</v>
      </c>
      <c r="I145" s="22" t="s">
        <v>476</v>
      </c>
      <c r="J145" s="6"/>
      <c r="K145" s="20" t="s">
        <v>20</v>
      </c>
      <c r="L145" s="8">
        <v>2016</v>
      </c>
      <c r="M145" s="9">
        <v>1600</v>
      </c>
      <c r="N145" s="8">
        <v>2019</v>
      </c>
      <c r="O145" s="9">
        <v>1400</v>
      </c>
      <c r="P145" s="11" t="s">
        <v>222</v>
      </c>
      <c r="Q145" s="57" t="s">
        <v>335</v>
      </c>
      <c r="R145" s="45">
        <f t="shared" si="14"/>
        <v>1.1428571428571428</v>
      </c>
      <c r="S145" s="45">
        <v>0.1429</v>
      </c>
      <c r="T145" s="5"/>
      <c r="U145" s="5"/>
      <c r="V145" s="6" t="str">
        <f t="shared" si="11"/>
        <v>Total de bolsas de estudos do UNIEDU - PROESDE (unidade)</v>
      </c>
    </row>
    <row r="146" spans="1:22" ht="30" x14ac:dyDescent="0.25">
      <c r="A146" s="5">
        <v>45001</v>
      </c>
      <c r="B146" s="5" t="s">
        <v>280</v>
      </c>
      <c r="C146" s="6" t="s">
        <v>300</v>
      </c>
      <c r="D146" s="6" t="s">
        <v>508</v>
      </c>
      <c r="E146" s="5">
        <v>627</v>
      </c>
      <c r="F146" s="6" t="s">
        <v>331</v>
      </c>
      <c r="G146" s="6" t="s">
        <v>332</v>
      </c>
      <c r="H146" s="25" t="s">
        <v>333</v>
      </c>
      <c r="I146" s="22" t="s">
        <v>477</v>
      </c>
      <c r="J146" s="6"/>
      <c r="K146" s="20" t="s">
        <v>20</v>
      </c>
      <c r="L146" s="8">
        <v>2016</v>
      </c>
      <c r="M146" s="9">
        <v>907</v>
      </c>
      <c r="N146" s="8">
        <v>2019</v>
      </c>
      <c r="O146" s="9">
        <v>1400</v>
      </c>
      <c r="P146" s="11" t="s">
        <v>222</v>
      </c>
      <c r="Q146" s="57" t="s">
        <v>335</v>
      </c>
      <c r="R146" s="45">
        <f t="shared" si="14"/>
        <v>0.64785714285714291</v>
      </c>
      <c r="S146" s="45">
        <f t="shared" ref="S146:S154" si="15">(O146-M146)/M146</f>
        <v>0.54355016538037482</v>
      </c>
      <c r="T146" s="5"/>
      <c r="U146" s="5"/>
      <c r="V146" s="6" t="str">
        <f t="shared" si="11"/>
        <v>Total de bolsas de estudos Pós-Graduação (unidade)</v>
      </c>
    </row>
    <row r="147" spans="1:22" ht="45" x14ac:dyDescent="0.25">
      <c r="A147" s="38">
        <v>45022</v>
      </c>
      <c r="B147" s="38" t="s">
        <v>532</v>
      </c>
      <c r="C147" s="39" t="s">
        <v>533</v>
      </c>
      <c r="D147" s="39" t="s">
        <v>534</v>
      </c>
      <c r="E147" s="38">
        <v>630</v>
      </c>
      <c r="F147" s="39" t="s">
        <v>540</v>
      </c>
      <c r="G147" s="39" t="s">
        <v>539</v>
      </c>
      <c r="H147" s="40" t="s">
        <v>544</v>
      </c>
      <c r="I147" s="39" t="s">
        <v>602</v>
      </c>
      <c r="J147" s="39"/>
      <c r="K147" s="55" t="s">
        <v>491</v>
      </c>
      <c r="L147" s="41">
        <v>2014</v>
      </c>
      <c r="M147" s="42">
        <v>4</v>
      </c>
      <c r="N147" s="41">
        <v>2019</v>
      </c>
      <c r="O147" s="42">
        <v>5</v>
      </c>
      <c r="P147" s="43" t="s">
        <v>222</v>
      </c>
      <c r="Q147" s="55" t="s">
        <v>532</v>
      </c>
      <c r="R147" s="47">
        <f t="shared" si="14"/>
        <v>0.8</v>
      </c>
      <c r="S147" s="45">
        <f t="shared" si="15"/>
        <v>0.25</v>
      </c>
      <c r="T147" s="38"/>
      <c r="U147" s="38"/>
      <c r="V147" s="6" t="str">
        <f t="shared" si="11"/>
        <v>IGC - Índice Geral de Curso (taxa)</v>
      </c>
    </row>
    <row r="148" spans="1:22" ht="45" x14ac:dyDescent="0.25">
      <c r="A148" s="38">
        <v>45022</v>
      </c>
      <c r="B148" s="38" t="s">
        <v>532</v>
      </c>
      <c r="C148" s="39" t="s">
        <v>533</v>
      </c>
      <c r="D148" s="39" t="s">
        <v>534</v>
      </c>
      <c r="E148" s="38">
        <v>630</v>
      </c>
      <c r="F148" s="39" t="s">
        <v>540</v>
      </c>
      <c r="G148" s="39" t="s">
        <v>539</v>
      </c>
      <c r="H148" s="40" t="s">
        <v>544</v>
      </c>
      <c r="I148" s="39" t="s">
        <v>541</v>
      </c>
      <c r="J148" s="39"/>
      <c r="K148" s="55" t="s">
        <v>20</v>
      </c>
      <c r="L148" s="41">
        <v>2015</v>
      </c>
      <c r="M148" s="42">
        <v>2250</v>
      </c>
      <c r="N148" s="41">
        <v>2019</v>
      </c>
      <c r="O148" s="42">
        <v>3014</v>
      </c>
      <c r="P148" s="43" t="s">
        <v>222</v>
      </c>
      <c r="Q148" s="55" t="s">
        <v>532</v>
      </c>
      <c r="R148" s="47">
        <f t="shared" si="14"/>
        <v>0.74651625746516259</v>
      </c>
      <c r="S148" s="45">
        <f t="shared" si="15"/>
        <v>0.33955555555555555</v>
      </c>
      <c r="T148" s="38"/>
      <c r="U148" s="38"/>
      <c r="V148" s="6" t="str">
        <f t="shared" si="11"/>
        <v>Número de formados (unidade)</v>
      </c>
    </row>
    <row r="149" spans="1:22" ht="45" x14ac:dyDescent="0.25">
      <c r="A149" s="38">
        <v>45022</v>
      </c>
      <c r="B149" s="38" t="s">
        <v>532</v>
      </c>
      <c r="C149" s="39" t="s">
        <v>533</v>
      </c>
      <c r="D149" s="39" t="s">
        <v>534</v>
      </c>
      <c r="E149" s="38">
        <v>630</v>
      </c>
      <c r="F149" s="39" t="s">
        <v>540</v>
      </c>
      <c r="G149" s="39" t="s">
        <v>539</v>
      </c>
      <c r="H149" s="40" t="s">
        <v>544</v>
      </c>
      <c r="I149" s="39" t="s">
        <v>542</v>
      </c>
      <c r="J149" s="39"/>
      <c r="K149" s="55" t="s">
        <v>20</v>
      </c>
      <c r="L149" s="41">
        <v>2015</v>
      </c>
      <c r="M149" s="42">
        <v>366</v>
      </c>
      <c r="N149" s="41">
        <v>2019</v>
      </c>
      <c r="O149" s="42">
        <v>500</v>
      </c>
      <c r="P149" s="43" t="s">
        <v>222</v>
      </c>
      <c r="Q149" s="55" t="s">
        <v>532</v>
      </c>
      <c r="R149" s="47">
        <f t="shared" si="14"/>
        <v>0.73199999999999998</v>
      </c>
      <c r="S149" s="45">
        <f t="shared" si="15"/>
        <v>0.36612021857923499</v>
      </c>
      <c r="T149" s="38"/>
      <c r="U149" s="38"/>
      <c r="V149" s="6" t="str">
        <f t="shared" si="11"/>
        <v>Número de teses defendidas (unidade)</v>
      </c>
    </row>
    <row r="150" spans="1:22" ht="60" x14ac:dyDescent="0.25">
      <c r="A150" s="5">
        <v>23001</v>
      </c>
      <c r="B150" s="5" t="s">
        <v>124</v>
      </c>
      <c r="C150" s="6" t="s">
        <v>367</v>
      </c>
      <c r="D150" s="6" t="s">
        <v>497</v>
      </c>
      <c r="E150" s="5">
        <v>640</v>
      </c>
      <c r="F150" s="5" t="s">
        <v>137</v>
      </c>
      <c r="G150" s="6" t="s">
        <v>171</v>
      </c>
      <c r="H150" s="7" t="s">
        <v>638</v>
      </c>
      <c r="I150" s="5" t="s">
        <v>396</v>
      </c>
      <c r="J150" s="6"/>
      <c r="K150" s="20" t="s">
        <v>20</v>
      </c>
      <c r="L150" s="8">
        <v>2015</v>
      </c>
      <c r="M150" s="9">
        <v>92479</v>
      </c>
      <c r="N150" s="8">
        <v>2019</v>
      </c>
      <c r="O150" s="9">
        <v>99877.32</v>
      </c>
      <c r="P150" s="11" t="s">
        <v>222</v>
      </c>
      <c r="Q150" s="20" t="s">
        <v>141</v>
      </c>
      <c r="R150" s="45">
        <f t="shared" si="14"/>
        <v>0.92592592592592582</v>
      </c>
      <c r="S150" s="45">
        <f t="shared" si="15"/>
        <v>8.0000000000000071E-2</v>
      </c>
      <c r="T150" s="5"/>
      <c r="U150" s="5"/>
      <c r="V150" s="6" t="str">
        <f t="shared" si="11"/>
        <v>Empregos formais no setor no estado (unidade)</v>
      </c>
    </row>
    <row r="151" spans="1:22" ht="60" x14ac:dyDescent="0.25">
      <c r="A151" s="5">
        <v>23001</v>
      </c>
      <c r="B151" s="5" t="s">
        <v>124</v>
      </c>
      <c r="C151" s="6" t="s">
        <v>367</v>
      </c>
      <c r="D151" s="6" t="s">
        <v>497</v>
      </c>
      <c r="E151" s="5">
        <v>640</v>
      </c>
      <c r="F151" s="5" t="s">
        <v>137</v>
      </c>
      <c r="G151" s="6" t="s">
        <v>171</v>
      </c>
      <c r="H151" s="7" t="s">
        <v>638</v>
      </c>
      <c r="I151" s="5" t="s">
        <v>397</v>
      </c>
      <c r="J151" s="6"/>
      <c r="K151" s="20" t="s">
        <v>20</v>
      </c>
      <c r="L151" s="8">
        <v>2014</v>
      </c>
      <c r="M151" s="9">
        <v>39962</v>
      </c>
      <c r="N151" s="8">
        <v>2019</v>
      </c>
      <c r="O151" s="9">
        <v>47954.400000000001</v>
      </c>
      <c r="P151" s="11" t="s">
        <v>222</v>
      </c>
      <c r="Q151" s="20" t="s">
        <v>142</v>
      </c>
      <c r="R151" s="45">
        <f t="shared" si="14"/>
        <v>0.83333333333333326</v>
      </c>
      <c r="S151" s="45">
        <f t="shared" si="15"/>
        <v>0.20000000000000004</v>
      </c>
      <c r="T151" s="5"/>
      <c r="U151" s="5"/>
      <c r="V151" s="6" t="str">
        <f t="shared" si="11"/>
        <v>Estabelecimentos no setor (unidade)</v>
      </c>
    </row>
    <row r="152" spans="1:22" ht="60" x14ac:dyDescent="0.25">
      <c r="A152" s="5">
        <v>23001</v>
      </c>
      <c r="B152" s="5" t="s">
        <v>124</v>
      </c>
      <c r="C152" s="6" t="s">
        <v>367</v>
      </c>
      <c r="D152" s="6" t="s">
        <v>497</v>
      </c>
      <c r="E152" s="5">
        <v>640</v>
      </c>
      <c r="F152" s="5" t="s">
        <v>137</v>
      </c>
      <c r="G152" s="6" t="s">
        <v>171</v>
      </c>
      <c r="H152" s="7" t="s">
        <v>638</v>
      </c>
      <c r="I152" s="5" t="s">
        <v>398</v>
      </c>
      <c r="J152" s="6"/>
      <c r="K152" s="20" t="s">
        <v>20</v>
      </c>
      <c r="L152" s="8">
        <v>2017</v>
      </c>
      <c r="M152" s="9">
        <v>158815</v>
      </c>
      <c r="N152" s="8">
        <v>2019</v>
      </c>
      <c r="O152" s="9">
        <v>215988.4</v>
      </c>
      <c r="P152" s="11" t="s">
        <v>222</v>
      </c>
      <c r="Q152" s="20" t="s">
        <v>143</v>
      </c>
      <c r="R152" s="45">
        <f t="shared" si="14"/>
        <v>0.73529411764705888</v>
      </c>
      <c r="S152" s="45">
        <f t="shared" si="15"/>
        <v>0.36</v>
      </c>
      <c r="T152" s="5"/>
      <c r="U152" s="5"/>
      <c r="V152" s="6" t="str">
        <f t="shared" si="11"/>
        <v>Movimentação na fronteira terrestre (janeiro-fevereiro) (unidade)</v>
      </c>
    </row>
    <row r="153" spans="1:22" ht="60" x14ac:dyDescent="0.25">
      <c r="A153" s="5">
        <v>23001</v>
      </c>
      <c r="B153" s="5" t="s">
        <v>124</v>
      </c>
      <c r="C153" s="6" t="s">
        <v>367</v>
      </c>
      <c r="D153" s="6" t="s">
        <v>497</v>
      </c>
      <c r="E153" s="5">
        <v>640</v>
      </c>
      <c r="F153" s="5" t="s">
        <v>137</v>
      </c>
      <c r="G153" s="6" t="s">
        <v>171</v>
      </c>
      <c r="H153" s="7" t="s">
        <v>638</v>
      </c>
      <c r="I153" s="6" t="s">
        <v>399</v>
      </c>
      <c r="J153" s="6"/>
      <c r="K153" s="20" t="s">
        <v>20</v>
      </c>
      <c r="L153" s="8">
        <v>2016</v>
      </c>
      <c r="M153" s="9">
        <v>5523304</v>
      </c>
      <c r="N153" s="8">
        <v>2019</v>
      </c>
      <c r="O153" s="9">
        <v>5854702.2400000002</v>
      </c>
      <c r="P153" s="11" t="s">
        <v>222</v>
      </c>
      <c r="Q153" s="20" t="s">
        <v>140</v>
      </c>
      <c r="R153" s="45">
        <f t="shared" si="14"/>
        <v>0.94339622641509435</v>
      </c>
      <c r="S153" s="45">
        <f t="shared" si="15"/>
        <v>6.0000000000000039E-2</v>
      </c>
      <c r="T153" s="5"/>
      <c r="U153" s="5"/>
      <c r="V153" s="6" t="str">
        <f t="shared" si="11"/>
        <v>Movimentação nos aeroportos (Florianópolis, Navegantes e Joinville) (unidade)</v>
      </c>
    </row>
    <row r="154" spans="1:22" ht="60" x14ac:dyDescent="0.25">
      <c r="A154" s="5">
        <v>23001</v>
      </c>
      <c r="B154" s="5" t="s">
        <v>124</v>
      </c>
      <c r="C154" s="6" t="s">
        <v>367</v>
      </c>
      <c r="D154" s="6" t="s">
        <v>497</v>
      </c>
      <c r="E154" s="5">
        <v>640</v>
      </c>
      <c r="F154" s="5" t="s">
        <v>137</v>
      </c>
      <c r="G154" s="6" t="s">
        <v>171</v>
      </c>
      <c r="H154" s="7" t="s">
        <v>638</v>
      </c>
      <c r="I154" s="6" t="s">
        <v>400</v>
      </c>
      <c r="J154" s="6"/>
      <c r="K154" s="20" t="s">
        <v>20</v>
      </c>
      <c r="L154" s="8">
        <v>2016</v>
      </c>
      <c r="M154" s="9">
        <v>2073</v>
      </c>
      <c r="N154" s="8">
        <v>2019</v>
      </c>
      <c r="O154" s="9">
        <v>2902</v>
      </c>
      <c r="P154" s="11" t="s">
        <v>222</v>
      </c>
      <c r="Q154" s="20" t="s">
        <v>144</v>
      </c>
      <c r="R154" s="45">
        <f t="shared" si="14"/>
        <v>0.71433494141971055</v>
      </c>
      <c r="S154" s="45">
        <f t="shared" si="15"/>
        <v>0.39990352146647373</v>
      </c>
      <c r="T154" s="5"/>
      <c r="U154" s="5"/>
      <c r="V154" s="6" t="str">
        <f t="shared" si="11"/>
        <v>Número de empresas registradas no Cadastur (segmentos obrigatórios: meios de hospedagem, agência de turismo e transportadora turística) (unidade)</v>
      </c>
    </row>
    <row r="155" spans="1:22" ht="60" x14ac:dyDescent="0.25">
      <c r="A155" s="5">
        <v>23001</v>
      </c>
      <c r="B155" s="5" t="s">
        <v>124</v>
      </c>
      <c r="C155" s="6" t="s">
        <v>367</v>
      </c>
      <c r="D155" s="6" t="s">
        <v>497</v>
      </c>
      <c r="E155" s="5">
        <v>650</v>
      </c>
      <c r="F155" s="6" t="s">
        <v>125</v>
      </c>
      <c r="G155" s="6" t="s">
        <v>170</v>
      </c>
      <c r="H155" s="19" t="s">
        <v>639</v>
      </c>
      <c r="I155" s="6" t="s">
        <v>401</v>
      </c>
      <c r="J155" s="6" t="s">
        <v>132</v>
      </c>
      <c r="K155" s="8" t="s">
        <v>25</v>
      </c>
      <c r="L155" s="8">
        <v>2016</v>
      </c>
      <c r="M155" s="5">
        <v>0</v>
      </c>
      <c r="N155" s="8">
        <v>2019</v>
      </c>
      <c r="O155" s="12">
        <v>227</v>
      </c>
      <c r="P155" s="11" t="s">
        <v>222</v>
      </c>
      <c r="Q155" s="20" t="s">
        <v>134</v>
      </c>
      <c r="R155" s="45">
        <v>0</v>
      </c>
      <c r="S155" s="45">
        <v>2.27</v>
      </c>
      <c r="T155" s="5"/>
      <c r="U155" s="5"/>
      <c r="V155" s="6" t="str">
        <f t="shared" si="11"/>
        <v>Índice de crescimento de projetos de infraestrutura esportiva (%)</v>
      </c>
    </row>
    <row r="156" spans="1:22" ht="60" x14ac:dyDescent="0.25">
      <c r="A156" s="5">
        <v>23001</v>
      </c>
      <c r="B156" s="5" t="s">
        <v>124</v>
      </c>
      <c r="C156" s="6" t="s">
        <v>367</v>
      </c>
      <c r="D156" s="6" t="s">
        <v>497</v>
      </c>
      <c r="E156" s="5">
        <v>650</v>
      </c>
      <c r="F156" s="6" t="s">
        <v>125</v>
      </c>
      <c r="G156" s="6" t="s">
        <v>170</v>
      </c>
      <c r="H156" s="19" t="s">
        <v>639</v>
      </c>
      <c r="I156" s="6" t="s">
        <v>128</v>
      </c>
      <c r="J156" s="6" t="s">
        <v>129</v>
      </c>
      <c r="K156" s="8" t="s">
        <v>25</v>
      </c>
      <c r="L156" s="8">
        <v>2015</v>
      </c>
      <c r="M156" s="5">
        <v>0</v>
      </c>
      <c r="N156" s="8">
        <v>2019</v>
      </c>
      <c r="O156" s="14">
        <v>47</v>
      </c>
      <c r="P156" s="11" t="s">
        <v>222</v>
      </c>
      <c r="Q156" s="20" t="s">
        <v>134</v>
      </c>
      <c r="R156" s="45">
        <v>0</v>
      </c>
      <c r="S156" s="45">
        <v>0.47</v>
      </c>
      <c r="T156" s="5"/>
      <c r="U156" s="5"/>
      <c r="V156" s="6" t="str">
        <f t="shared" si="11"/>
        <v>Percentual do volume de recursos investidos por manifestação esportiva (%)</v>
      </c>
    </row>
    <row r="157" spans="1:22" ht="60" x14ac:dyDescent="0.25">
      <c r="A157" s="5">
        <v>23001</v>
      </c>
      <c r="B157" s="5" t="s">
        <v>124</v>
      </c>
      <c r="C157" s="6" t="s">
        <v>367</v>
      </c>
      <c r="D157" s="6" t="s">
        <v>497</v>
      </c>
      <c r="E157" s="5">
        <v>650</v>
      </c>
      <c r="F157" s="6" t="s">
        <v>125</v>
      </c>
      <c r="G157" s="6" t="s">
        <v>170</v>
      </c>
      <c r="H157" s="19" t="s">
        <v>639</v>
      </c>
      <c r="I157" s="6" t="s">
        <v>130</v>
      </c>
      <c r="J157" s="6"/>
      <c r="K157" s="8" t="s">
        <v>25</v>
      </c>
      <c r="L157" s="8">
        <v>2016</v>
      </c>
      <c r="M157" s="5">
        <v>0</v>
      </c>
      <c r="N157" s="8">
        <v>2019</v>
      </c>
      <c r="O157" s="14">
        <v>6</v>
      </c>
      <c r="P157" s="11" t="s">
        <v>222</v>
      </c>
      <c r="Q157" s="20" t="s">
        <v>135</v>
      </c>
      <c r="R157" s="45">
        <v>0</v>
      </c>
      <c r="S157" s="45">
        <v>0.06</v>
      </c>
      <c r="T157" s="5"/>
      <c r="U157" s="5"/>
      <c r="V157" s="6" t="str">
        <f t="shared" si="11"/>
        <v>Taxa de crescimento de participação de atletas (%)</v>
      </c>
    </row>
    <row r="158" spans="1:22" ht="60" x14ac:dyDescent="0.25">
      <c r="A158" s="5">
        <v>23001</v>
      </c>
      <c r="B158" s="5" t="s">
        <v>124</v>
      </c>
      <c r="C158" s="6" t="s">
        <v>367</v>
      </c>
      <c r="D158" s="6" t="s">
        <v>497</v>
      </c>
      <c r="E158" s="5">
        <v>650</v>
      </c>
      <c r="F158" s="6" t="s">
        <v>125</v>
      </c>
      <c r="G158" s="6" t="s">
        <v>170</v>
      </c>
      <c r="H158" s="19" t="s">
        <v>639</v>
      </c>
      <c r="I158" s="6" t="s">
        <v>403</v>
      </c>
      <c r="J158" s="6" t="s">
        <v>133</v>
      </c>
      <c r="K158" s="8" t="s">
        <v>34</v>
      </c>
      <c r="L158" s="8">
        <v>2016</v>
      </c>
      <c r="M158" s="5">
        <v>77.12</v>
      </c>
      <c r="N158" s="8">
        <v>2019</v>
      </c>
      <c r="O158" s="5">
        <v>88.23</v>
      </c>
      <c r="P158" s="11" t="s">
        <v>222</v>
      </c>
      <c r="Q158" s="20" t="s">
        <v>135</v>
      </c>
      <c r="R158" s="45">
        <f t="shared" ref="R158:R165" si="16">M158/O158</f>
        <v>0.87407911141335148</v>
      </c>
      <c r="S158" s="45">
        <f t="shared" ref="S158:S165" si="17">(O158-M158)/M158</f>
        <v>0.14406120331950206</v>
      </c>
      <c r="T158" s="5"/>
      <c r="U158" s="5"/>
      <c r="V158" s="6" t="str">
        <f t="shared" si="11"/>
        <v>Valor per capita gasto por atleta  (R$)</v>
      </c>
    </row>
    <row r="159" spans="1:22" ht="60" x14ac:dyDescent="0.25">
      <c r="A159" s="5">
        <v>23001</v>
      </c>
      <c r="B159" s="5" t="s">
        <v>124</v>
      </c>
      <c r="C159" s="6" t="s">
        <v>367</v>
      </c>
      <c r="D159" s="6" t="s">
        <v>497</v>
      </c>
      <c r="E159" s="5">
        <v>650</v>
      </c>
      <c r="F159" s="6" t="s">
        <v>125</v>
      </c>
      <c r="G159" s="6" t="s">
        <v>170</v>
      </c>
      <c r="H159" s="19" t="s">
        <v>639</v>
      </c>
      <c r="I159" s="6" t="s">
        <v>126</v>
      </c>
      <c r="J159" s="6"/>
      <c r="K159" s="20" t="s">
        <v>20</v>
      </c>
      <c r="L159" s="8">
        <v>2016</v>
      </c>
      <c r="M159" s="9">
        <v>52</v>
      </c>
      <c r="N159" s="8">
        <v>2019</v>
      </c>
      <c r="O159" s="9">
        <v>75</v>
      </c>
      <c r="P159" s="11" t="s">
        <v>222</v>
      </c>
      <c r="Q159" s="20" t="s">
        <v>131</v>
      </c>
      <c r="R159" s="45">
        <f t="shared" si="16"/>
        <v>0.69333333333333336</v>
      </c>
      <c r="S159" s="45">
        <f t="shared" si="17"/>
        <v>0.44230769230769229</v>
      </c>
      <c r="T159" s="5"/>
      <c r="U159" s="5"/>
      <c r="V159" s="6" t="str">
        <f t="shared" si="11"/>
        <v>Conselhos Municipais de Esporte (unidade)</v>
      </c>
    </row>
    <row r="160" spans="1:22" s="44" customFormat="1" ht="60" x14ac:dyDescent="0.25">
      <c r="A160" s="5">
        <v>23001</v>
      </c>
      <c r="B160" s="5" t="s">
        <v>124</v>
      </c>
      <c r="C160" s="6" t="s">
        <v>367</v>
      </c>
      <c r="D160" s="6" t="s">
        <v>497</v>
      </c>
      <c r="E160" s="5">
        <v>650</v>
      </c>
      <c r="F160" s="6" t="s">
        <v>125</v>
      </c>
      <c r="G160" s="6" t="s">
        <v>170</v>
      </c>
      <c r="H160" s="19" t="s">
        <v>639</v>
      </c>
      <c r="I160" s="6" t="s">
        <v>127</v>
      </c>
      <c r="J160" s="6"/>
      <c r="K160" s="20" t="s">
        <v>20</v>
      </c>
      <c r="L160" s="8">
        <v>2016</v>
      </c>
      <c r="M160" s="9">
        <v>19</v>
      </c>
      <c r="N160" s="8">
        <v>2019</v>
      </c>
      <c r="O160" s="9">
        <v>24</v>
      </c>
      <c r="P160" s="11" t="s">
        <v>222</v>
      </c>
      <c r="Q160" s="20" t="s">
        <v>131</v>
      </c>
      <c r="R160" s="45">
        <f t="shared" si="16"/>
        <v>0.79166666666666663</v>
      </c>
      <c r="S160" s="45">
        <f t="shared" si="17"/>
        <v>0.26315789473684209</v>
      </c>
      <c r="T160" s="5"/>
      <c r="U160" s="5"/>
      <c r="V160" s="6" t="str">
        <f t="shared" si="11"/>
        <v>Fundos Municipais de Esporte (unidade)</v>
      </c>
    </row>
    <row r="161" spans="1:22" s="44" customFormat="1" ht="60" x14ac:dyDescent="0.25">
      <c r="A161" s="5">
        <v>23001</v>
      </c>
      <c r="B161" s="5" t="s">
        <v>124</v>
      </c>
      <c r="C161" s="6" t="s">
        <v>367</v>
      </c>
      <c r="D161" s="6" t="s">
        <v>497</v>
      </c>
      <c r="E161" s="5">
        <v>650</v>
      </c>
      <c r="F161" s="6" t="s">
        <v>125</v>
      </c>
      <c r="G161" s="6" t="s">
        <v>170</v>
      </c>
      <c r="H161" s="19" t="s">
        <v>639</v>
      </c>
      <c r="I161" s="6" t="s">
        <v>402</v>
      </c>
      <c r="J161" s="6"/>
      <c r="K161" s="20" t="s">
        <v>20</v>
      </c>
      <c r="L161" s="8">
        <v>2016</v>
      </c>
      <c r="M161" s="9">
        <v>987</v>
      </c>
      <c r="N161" s="8">
        <v>2019</v>
      </c>
      <c r="O161" s="9">
        <v>1086</v>
      </c>
      <c r="P161" s="11" t="s">
        <v>222</v>
      </c>
      <c r="Q161" s="20" t="s">
        <v>135</v>
      </c>
      <c r="R161" s="45">
        <f t="shared" si="16"/>
        <v>0.90883977900552482</v>
      </c>
      <c r="S161" s="45">
        <f t="shared" si="17"/>
        <v>0.10030395136778116</v>
      </c>
      <c r="T161" s="5"/>
      <c r="U161" s="5"/>
      <c r="V161" s="6" t="str">
        <f t="shared" si="11"/>
        <v>Instituições educacionais participantes nas competições do esporte escolar (unidade)</v>
      </c>
    </row>
    <row r="162" spans="1:22" s="44" customFormat="1" ht="45" x14ac:dyDescent="0.25">
      <c r="A162" s="5">
        <v>23001</v>
      </c>
      <c r="B162" s="5" t="s">
        <v>124</v>
      </c>
      <c r="C162" s="6" t="s">
        <v>367</v>
      </c>
      <c r="D162" s="6" t="s">
        <v>497</v>
      </c>
      <c r="E162" s="5">
        <v>660</v>
      </c>
      <c r="F162" s="6" t="s">
        <v>603</v>
      </c>
      <c r="G162" s="6" t="s">
        <v>604</v>
      </c>
      <c r="H162" s="7" t="s">
        <v>640</v>
      </c>
      <c r="I162" s="6" t="s">
        <v>409</v>
      </c>
      <c r="J162" s="6"/>
      <c r="K162" s="8" t="s">
        <v>25</v>
      </c>
      <c r="L162" s="8">
        <v>2016</v>
      </c>
      <c r="M162" s="14">
        <v>40</v>
      </c>
      <c r="N162" s="8">
        <v>2019</v>
      </c>
      <c r="O162" s="14">
        <v>47</v>
      </c>
      <c r="P162" s="11" t="s">
        <v>222</v>
      </c>
      <c r="Q162" s="20" t="s">
        <v>139</v>
      </c>
      <c r="R162" s="45">
        <f t="shared" si="16"/>
        <v>0.85106382978723405</v>
      </c>
      <c r="S162" s="45">
        <f t="shared" si="17"/>
        <v>0.17499999999999999</v>
      </c>
      <c r="T162" s="5"/>
      <c r="U162" s="5"/>
      <c r="V162" s="6" t="str">
        <f t="shared" si="11"/>
        <v>Percentual de municípios com Conselhos Municipais de Política Cultural ativos (%)</v>
      </c>
    </row>
    <row r="163" spans="1:22" s="44" customFormat="1" ht="45" x14ac:dyDescent="0.25">
      <c r="A163" s="5">
        <v>23001</v>
      </c>
      <c r="B163" s="5" t="s">
        <v>124</v>
      </c>
      <c r="C163" s="6" t="s">
        <v>367</v>
      </c>
      <c r="D163" s="6" t="s">
        <v>497</v>
      </c>
      <c r="E163" s="5">
        <v>660</v>
      </c>
      <c r="F163" s="6" t="s">
        <v>603</v>
      </c>
      <c r="G163" s="6" t="s">
        <v>604</v>
      </c>
      <c r="H163" s="7" t="s">
        <v>640</v>
      </c>
      <c r="I163" s="6" t="s">
        <v>408</v>
      </c>
      <c r="J163" s="6"/>
      <c r="K163" s="8" t="s">
        <v>25</v>
      </c>
      <c r="L163" s="8">
        <v>2016</v>
      </c>
      <c r="M163" s="14">
        <v>21</v>
      </c>
      <c r="N163" s="8">
        <v>2019</v>
      </c>
      <c r="O163" s="14">
        <v>28</v>
      </c>
      <c r="P163" s="11" t="s">
        <v>222</v>
      </c>
      <c r="Q163" s="20" t="s">
        <v>139</v>
      </c>
      <c r="R163" s="45">
        <f t="shared" si="16"/>
        <v>0.75</v>
      </c>
      <c r="S163" s="45">
        <f t="shared" si="17"/>
        <v>0.33333333333333331</v>
      </c>
      <c r="T163" s="5"/>
      <c r="U163" s="5"/>
      <c r="V163" s="6" t="str">
        <f t="shared" si="11"/>
        <v>Percentual de municípios com Fundo Municipal de Cultura (%)</v>
      </c>
    </row>
    <row r="164" spans="1:22" s="44" customFormat="1" ht="45" x14ac:dyDescent="0.25">
      <c r="A164" s="5">
        <v>23001</v>
      </c>
      <c r="B164" s="5" t="s">
        <v>124</v>
      </c>
      <c r="C164" s="6" t="s">
        <v>367</v>
      </c>
      <c r="D164" s="6" t="s">
        <v>497</v>
      </c>
      <c r="E164" s="5">
        <v>660</v>
      </c>
      <c r="F164" s="6" t="s">
        <v>603</v>
      </c>
      <c r="G164" s="6" t="s">
        <v>604</v>
      </c>
      <c r="H164" s="7" t="s">
        <v>640</v>
      </c>
      <c r="I164" s="6" t="s">
        <v>410</v>
      </c>
      <c r="J164" s="6"/>
      <c r="K164" s="8" t="s">
        <v>25</v>
      </c>
      <c r="L164" s="8">
        <v>2016</v>
      </c>
      <c r="M164" s="14">
        <v>26</v>
      </c>
      <c r="N164" s="8">
        <v>2019</v>
      </c>
      <c r="O164" s="14">
        <v>29</v>
      </c>
      <c r="P164" s="11" t="s">
        <v>222</v>
      </c>
      <c r="Q164" s="20" t="s">
        <v>139</v>
      </c>
      <c r="R164" s="45">
        <f t="shared" si="16"/>
        <v>0.89655172413793105</v>
      </c>
      <c r="S164" s="45">
        <f t="shared" si="17"/>
        <v>0.11538461538461539</v>
      </c>
      <c r="T164" s="5"/>
      <c r="U164" s="5"/>
      <c r="V164" s="6" t="str">
        <f t="shared" si="11"/>
        <v>Percentual de municípios com Plano Municipal de Cultura (%)</v>
      </c>
    </row>
    <row r="165" spans="1:22" s="44" customFormat="1" ht="45" x14ac:dyDescent="0.25">
      <c r="A165" s="5">
        <v>23001</v>
      </c>
      <c r="B165" s="5" t="s">
        <v>124</v>
      </c>
      <c r="C165" s="6" t="s">
        <v>367</v>
      </c>
      <c r="D165" s="6" t="s">
        <v>497</v>
      </c>
      <c r="E165" s="5">
        <v>660</v>
      </c>
      <c r="F165" s="6" t="s">
        <v>603</v>
      </c>
      <c r="G165" s="6" t="s">
        <v>604</v>
      </c>
      <c r="H165" s="7" t="s">
        <v>640</v>
      </c>
      <c r="I165" s="6" t="s">
        <v>411</v>
      </c>
      <c r="J165" s="6"/>
      <c r="K165" s="8" t="s">
        <v>25</v>
      </c>
      <c r="L165" s="8">
        <v>2016</v>
      </c>
      <c r="M165" s="14">
        <v>27</v>
      </c>
      <c r="N165" s="8">
        <v>2019</v>
      </c>
      <c r="O165" s="14">
        <v>34</v>
      </c>
      <c r="P165" s="11" t="s">
        <v>222</v>
      </c>
      <c r="Q165" s="20" t="s">
        <v>139</v>
      </c>
      <c r="R165" s="45">
        <f t="shared" si="16"/>
        <v>0.79411764705882348</v>
      </c>
      <c r="S165" s="45">
        <f t="shared" si="17"/>
        <v>0.25925925925925924</v>
      </c>
      <c r="T165" s="5"/>
      <c r="U165" s="5"/>
      <c r="V165" s="6" t="str">
        <f t="shared" si="11"/>
        <v>Percentual dos municípios que investiram mais de 1,4% de sua receita corrente liquida em cultura (%)</v>
      </c>
    </row>
    <row r="166" spans="1:22" ht="45" x14ac:dyDescent="0.25">
      <c r="A166" s="5">
        <v>16091</v>
      </c>
      <c r="B166" s="5" t="s">
        <v>61</v>
      </c>
      <c r="C166" s="6" t="s">
        <v>304</v>
      </c>
      <c r="D166" s="6" t="s">
        <v>496</v>
      </c>
      <c r="E166" s="5">
        <v>705</v>
      </c>
      <c r="F166" s="6" t="s">
        <v>151</v>
      </c>
      <c r="G166" s="6" t="s">
        <v>173</v>
      </c>
      <c r="H166" s="7" t="s">
        <v>623</v>
      </c>
      <c r="I166" s="6" t="s">
        <v>592</v>
      </c>
      <c r="J166" s="6"/>
      <c r="K166" s="20" t="s">
        <v>20</v>
      </c>
      <c r="L166" s="8">
        <v>2016</v>
      </c>
      <c r="M166" s="10">
        <v>121800</v>
      </c>
      <c r="N166" s="8">
        <v>2019</v>
      </c>
      <c r="O166" s="10">
        <v>98000</v>
      </c>
      <c r="P166" s="11" t="s">
        <v>222</v>
      </c>
      <c r="Q166" s="20" t="s">
        <v>61</v>
      </c>
      <c r="R166" s="45">
        <f>(M166/O166)</f>
        <v>1.2428571428571429</v>
      </c>
      <c r="S166" s="45">
        <v>0.2429</v>
      </c>
      <c r="T166" s="5"/>
      <c r="U166" s="5"/>
      <c r="V166" s="6" t="str">
        <f t="shared" si="11"/>
        <v>Número de pessoas participantes voluntários nas ações de Segurança Pública (unidade)</v>
      </c>
    </row>
    <row r="167" spans="1:22" ht="45" x14ac:dyDescent="0.25">
      <c r="A167" s="5">
        <v>16091</v>
      </c>
      <c r="B167" s="5" t="s">
        <v>61</v>
      </c>
      <c r="C167" s="6" t="s">
        <v>304</v>
      </c>
      <c r="D167" s="6" t="s">
        <v>496</v>
      </c>
      <c r="E167" s="5">
        <v>705</v>
      </c>
      <c r="F167" s="6" t="s">
        <v>151</v>
      </c>
      <c r="G167" s="6" t="s">
        <v>173</v>
      </c>
      <c r="H167" s="7" t="s">
        <v>623</v>
      </c>
      <c r="I167" s="6" t="s">
        <v>71</v>
      </c>
      <c r="J167" s="6"/>
      <c r="K167" s="20" t="s">
        <v>20</v>
      </c>
      <c r="L167" s="8">
        <v>2016</v>
      </c>
      <c r="M167" s="10">
        <v>7</v>
      </c>
      <c r="N167" s="8">
        <v>2019</v>
      </c>
      <c r="O167" s="10">
        <v>12</v>
      </c>
      <c r="P167" s="11" t="s">
        <v>222</v>
      </c>
      <c r="Q167" s="20" t="s">
        <v>61</v>
      </c>
      <c r="R167" s="45">
        <f>(M167/O167)</f>
        <v>0.58333333333333337</v>
      </c>
      <c r="S167" s="45">
        <f>(O167-M167)/M167</f>
        <v>0.7142857142857143</v>
      </c>
      <c r="T167" s="5"/>
      <c r="U167" s="5"/>
      <c r="V167" s="6" t="str">
        <f t="shared" si="11"/>
        <v>Número de programas, projetos e ações criadas (unidade)</v>
      </c>
    </row>
    <row r="168" spans="1:22" ht="45" x14ac:dyDescent="0.25">
      <c r="A168" s="5">
        <v>16091</v>
      </c>
      <c r="B168" s="5" t="s">
        <v>61</v>
      </c>
      <c r="C168" s="6" t="s">
        <v>304</v>
      </c>
      <c r="D168" s="6" t="s">
        <v>496</v>
      </c>
      <c r="E168" s="5">
        <v>705</v>
      </c>
      <c r="F168" s="6" t="s">
        <v>151</v>
      </c>
      <c r="G168" s="6" t="s">
        <v>173</v>
      </c>
      <c r="H168" s="7" t="s">
        <v>623</v>
      </c>
      <c r="I168" s="6" t="s">
        <v>73</v>
      </c>
      <c r="J168" s="6"/>
      <c r="K168" s="20" t="s">
        <v>20</v>
      </c>
      <c r="L168" s="8">
        <v>2016</v>
      </c>
      <c r="M168" s="10">
        <v>42888</v>
      </c>
      <c r="N168" s="8">
        <v>2019</v>
      </c>
      <c r="O168" s="10">
        <v>43000</v>
      </c>
      <c r="P168" s="11" t="s">
        <v>222</v>
      </c>
      <c r="Q168" s="20" t="s">
        <v>61</v>
      </c>
      <c r="R168" s="45">
        <f>(M168/O168)</f>
        <v>0.99739534883720926</v>
      </c>
      <c r="S168" s="45">
        <f>(O168-M168)/M168</f>
        <v>2.6114530871106136E-3</v>
      </c>
      <c r="T168" s="5"/>
      <c r="U168" s="5"/>
      <c r="V168" s="6" t="str">
        <f t="shared" si="11"/>
        <v>Número de projetos de sistema contra incêndio de edificação analisados (unidade)</v>
      </c>
    </row>
    <row r="169" spans="1:22" ht="45" x14ac:dyDescent="0.25">
      <c r="A169" s="5">
        <v>16091</v>
      </c>
      <c r="B169" s="5" t="s">
        <v>61</v>
      </c>
      <c r="C169" s="6" t="s">
        <v>304</v>
      </c>
      <c r="D169" s="6" t="s">
        <v>496</v>
      </c>
      <c r="E169" s="5">
        <v>705</v>
      </c>
      <c r="F169" s="6" t="s">
        <v>151</v>
      </c>
      <c r="G169" s="6" t="s">
        <v>173</v>
      </c>
      <c r="H169" s="7" t="s">
        <v>623</v>
      </c>
      <c r="I169" s="6" t="s">
        <v>72</v>
      </c>
      <c r="J169" s="6"/>
      <c r="K169" s="20" t="s">
        <v>20</v>
      </c>
      <c r="L169" s="8">
        <v>2016</v>
      </c>
      <c r="M169" s="10">
        <v>349212</v>
      </c>
      <c r="N169" s="8">
        <v>2019</v>
      </c>
      <c r="O169" s="10">
        <v>370000</v>
      </c>
      <c r="P169" s="11" t="s">
        <v>222</v>
      </c>
      <c r="Q169" s="20" t="s">
        <v>61</v>
      </c>
      <c r="R169" s="45">
        <f>(M169/O169)</f>
        <v>0.94381621621621625</v>
      </c>
      <c r="S169" s="45">
        <f>(O169-M169)/M169</f>
        <v>5.9528309450992523E-2</v>
      </c>
      <c r="T169" s="5"/>
      <c r="U169" s="5"/>
      <c r="V169" s="6" t="str">
        <f t="shared" si="11"/>
        <v>Número de vistorias realizadas (unidade)</v>
      </c>
    </row>
    <row r="170" spans="1:22" ht="45" x14ac:dyDescent="0.25">
      <c r="A170" s="5">
        <v>16091</v>
      </c>
      <c r="B170" s="5" t="s">
        <v>61</v>
      </c>
      <c r="C170" s="6" t="s">
        <v>304</v>
      </c>
      <c r="D170" s="6" t="s">
        <v>496</v>
      </c>
      <c r="E170" s="5">
        <v>705</v>
      </c>
      <c r="F170" s="6" t="s">
        <v>151</v>
      </c>
      <c r="G170" s="6" t="s">
        <v>173</v>
      </c>
      <c r="H170" s="7" t="s">
        <v>623</v>
      </c>
      <c r="I170" s="6" t="s">
        <v>146</v>
      </c>
      <c r="J170" s="6" t="s">
        <v>147</v>
      </c>
      <c r="K170" s="20" t="s">
        <v>491</v>
      </c>
      <c r="L170" s="8">
        <v>2016</v>
      </c>
      <c r="M170" s="10">
        <v>3</v>
      </c>
      <c r="N170" s="8">
        <v>2019</v>
      </c>
      <c r="O170" s="10">
        <v>0</v>
      </c>
      <c r="P170" s="11" t="s">
        <v>176</v>
      </c>
      <c r="Q170" s="20" t="s">
        <v>61</v>
      </c>
      <c r="R170" s="45">
        <v>0</v>
      </c>
      <c r="S170" s="45"/>
      <c r="T170" s="5"/>
      <c r="U170" s="5"/>
      <c r="V170" s="6" t="str">
        <f t="shared" si="11"/>
        <v>Taxa de morte por afogamento  (taxa)</v>
      </c>
    </row>
    <row r="171" spans="1:22" ht="30" x14ac:dyDescent="0.25">
      <c r="A171" s="5">
        <v>16091</v>
      </c>
      <c r="B171" s="5" t="s">
        <v>61</v>
      </c>
      <c r="C171" s="6" t="s">
        <v>304</v>
      </c>
      <c r="D171" s="6" t="s">
        <v>496</v>
      </c>
      <c r="E171" s="5">
        <v>706</v>
      </c>
      <c r="F171" s="6" t="s">
        <v>150</v>
      </c>
      <c r="G171" s="6" t="s">
        <v>172</v>
      </c>
      <c r="H171" s="7" t="s">
        <v>624</v>
      </c>
      <c r="I171" s="6" t="s">
        <v>187</v>
      </c>
      <c r="J171" s="6"/>
      <c r="K171" s="8" t="s">
        <v>25</v>
      </c>
      <c r="L171" s="8">
        <v>2016</v>
      </c>
      <c r="M171" s="14">
        <v>60</v>
      </c>
      <c r="N171" s="8">
        <v>2019</v>
      </c>
      <c r="O171" s="14">
        <v>62</v>
      </c>
      <c r="P171" s="11" t="s">
        <v>222</v>
      </c>
      <c r="Q171" s="20" t="s">
        <v>61</v>
      </c>
      <c r="R171" s="45">
        <f>(M171/O171)</f>
        <v>0.967741935483871</v>
      </c>
      <c r="S171" s="45">
        <f>(O171-M171)/M171</f>
        <v>3.3333333333333333E-2</v>
      </c>
      <c r="T171" s="5"/>
      <c r="U171" s="5"/>
      <c r="V171" s="6" t="str">
        <f t="shared" si="11"/>
        <v>Percentual de autoria de homicídio apurado (%)</v>
      </c>
    </row>
    <row r="172" spans="1:22" ht="30" x14ac:dyDescent="0.25">
      <c r="A172" s="5">
        <v>16091</v>
      </c>
      <c r="B172" s="5" t="s">
        <v>61</v>
      </c>
      <c r="C172" s="6" t="s">
        <v>304</v>
      </c>
      <c r="D172" s="6" t="s">
        <v>496</v>
      </c>
      <c r="E172" s="5">
        <v>706</v>
      </c>
      <c r="F172" s="6" t="s">
        <v>150</v>
      </c>
      <c r="G172" s="6" t="s">
        <v>172</v>
      </c>
      <c r="H172" s="7" t="s">
        <v>624</v>
      </c>
      <c r="I172" s="6" t="s">
        <v>66</v>
      </c>
      <c r="J172" s="6"/>
      <c r="K172" s="20" t="s">
        <v>20</v>
      </c>
      <c r="L172" s="8">
        <v>2016</v>
      </c>
      <c r="M172" s="10">
        <v>4107</v>
      </c>
      <c r="N172" s="8">
        <v>2019</v>
      </c>
      <c r="O172" s="10">
        <v>5500</v>
      </c>
      <c r="P172" s="11" t="s">
        <v>222</v>
      </c>
      <c r="Q172" s="20" t="s">
        <v>61</v>
      </c>
      <c r="R172" s="45">
        <f>(M172/O172)</f>
        <v>0.74672727272727268</v>
      </c>
      <c r="S172" s="45">
        <f>(O172-M172)/M172</f>
        <v>0.33917701485269053</v>
      </c>
      <c r="T172" s="5"/>
      <c r="U172" s="5"/>
      <c r="V172" s="6" t="str">
        <f t="shared" si="11"/>
        <v>Número de armas apreendidas (unidade)</v>
      </c>
    </row>
    <row r="173" spans="1:22" ht="30" x14ac:dyDescent="0.25">
      <c r="A173" s="5">
        <v>16091</v>
      </c>
      <c r="B173" s="5" t="s">
        <v>61</v>
      </c>
      <c r="C173" s="6" t="s">
        <v>304</v>
      </c>
      <c r="D173" s="6" t="s">
        <v>496</v>
      </c>
      <c r="E173" s="5">
        <v>706</v>
      </c>
      <c r="F173" s="6" t="s">
        <v>150</v>
      </c>
      <c r="G173" s="6" t="s">
        <v>172</v>
      </c>
      <c r="H173" s="7" t="s">
        <v>624</v>
      </c>
      <c r="I173" s="6" t="s">
        <v>67</v>
      </c>
      <c r="J173" s="6"/>
      <c r="K173" s="20" t="s">
        <v>377</v>
      </c>
      <c r="L173" s="8">
        <v>2016</v>
      </c>
      <c r="M173" s="17">
        <v>12134.871999999999</v>
      </c>
      <c r="N173" s="8">
        <v>2019</v>
      </c>
      <c r="O173" s="10">
        <v>9200</v>
      </c>
      <c r="P173" s="11" t="s">
        <v>176</v>
      </c>
      <c r="Q173" s="20" t="s">
        <v>61</v>
      </c>
      <c r="R173" s="45">
        <f>(O173/M173)</f>
        <v>0.75814561538020342</v>
      </c>
      <c r="S173" s="45"/>
      <c r="T173" s="5"/>
      <c r="U173" s="5"/>
      <c r="V173" s="6" t="str">
        <f t="shared" si="11"/>
        <v>Quantidade de drogas apreendidas (kg)</v>
      </c>
    </row>
    <row r="174" spans="1:22" ht="30" x14ac:dyDescent="0.25">
      <c r="A174" s="5">
        <v>16091</v>
      </c>
      <c r="B174" s="5" t="s">
        <v>61</v>
      </c>
      <c r="C174" s="6" t="s">
        <v>304</v>
      </c>
      <c r="D174" s="6" t="s">
        <v>496</v>
      </c>
      <c r="E174" s="5">
        <v>706</v>
      </c>
      <c r="F174" s="6" t="s">
        <v>150</v>
      </c>
      <c r="G174" s="6" t="s">
        <v>172</v>
      </c>
      <c r="H174" s="7" t="s">
        <v>624</v>
      </c>
      <c r="I174" s="6" t="s">
        <v>68</v>
      </c>
      <c r="J174" s="6" t="s">
        <v>69</v>
      </c>
      <c r="K174" s="20" t="s">
        <v>20</v>
      </c>
      <c r="L174" s="8">
        <v>2016</v>
      </c>
      <c r="M174" s="10">
        <v>28618</v>
      </c>
      <c r="N174" s="8">
        <v>2019</v>
      </c>
      <c r="O174" s="10">
        <v>29100</v>
      </c>
      <c r="P174" s="11" t="s">
        <v>176</v>
      </c>
      <c r="Q174" s="20" t="s">
        <v>61</v>
      </c>
      <c r="R174" s="45">
        <f>(O174/M174)</f>
        <v>1.0168425466489621</v>
      </c>
      <c r="S174" s="45"/>
      <c r="T174" s="5"/>
      <c r="U174" s="5"/>
      <c r="V174" s="6" t="str">
        <f t="shared" si="11"/>
        <v>Número de prisões (unidade)</v>
      </c>
    </row>
    <row r="175" spans="1:22" ht="30" x14ac:dyDescent="0.25">
      <c r="A175" s="5">
        <v>16091</v>
      </c>
      <c r="B175" s="5" t="s">
        <v>61</v>
      </c>
      <c r="C175" s="6" t="s">
        <v>304</v>
      </c>
      <c r="D175" s="6" t="s">
        <v>496</v>
      </c>
      <c r="E175" s="5">
        <v>706</v>
      </c>
      <c r="F175" s="6" t="s">
        <v>150</v>
      </c>
      <c r="G175" s="6" t="s">
        <v>172</v>
      </c>
      <c r="H175" s="7" t="s">
        <v>624</v>
      </c>
      <c r="I175" s="6" t="s">
        <v>65</v>
      </c>
      <c r="J175" s="6"/>
      <c r="K175" s="20" t="s">
        <v>20</v>
      </c>
      <c r="L175" s="8">
        <v>2016</v>
      </c>
      <c r="M175" s="10">
        <v>110279</v>
      </c>
      <c r="N175" s="8">
        <v>2019</v>
      </c>
      <c r="O175" s="10">
        <v>90000</v>
      </c>
      <c r="P175" s="11" t="s">
        <v>176</v>
      </c>
      <c r="Q175" s="20" t="s">
        <v>61</v>
      </c>
      <c r="R175" s="45">
        <f>(O175/M175)</f>
        <v>0.81611186173251482</v>
      </c>
      <c r="S175" s="45"/>
      <c r="T175" s="5"/>
      <c r="U175" s="5"/>
      <c r="V175" s="6" t="str">
        <f t="shared" si="11"/>
        <v>Número de furtos (unidade)</v>
      </c>
    </row>
    <row r="176" spans="1:22" ht="30" x14ac:dyDescent="0.25">
      <c r="A176" s="5">
        <v>16091</v>
      </c>
      <c r="B176" s="5" t="s">
        <v>61</v>
      </c>
      <c r="C176" s="6" t="s">
        <v>304</v>
      </c>
      <c r="D176" s="6" t="s">
        <v>496</v>
      </c>
      <c r="E176" s="5">
        <v>706</v>
      </c>
      <c r="F176" s="6" t="s">
        <v>150</v>
      </c>
      <c r="G176" s="6" t="s">
        <v>172</v>
      </c>
      <c r="H176" s="7" t="s">
        <v>624</v>
      </c>
      <c r="I176" s="6" t="s">
        <v>394</v>
      </c>
      <c r="J176" s="6" t="s">
        <v>62</v>
      </c>
      <c r="K176" s="20" t="s">
        <v>491</v>
      </c>
      <c r="L176" s="8">
        <v>2016</v>
      </c>
      <c r="M176" s="17">
        <v>12.92</v>
      </c>
      <c r="N176" s="8">
        <v>2019</v>
      </c>
      <c r="O176" s="27">
        <v>9.9</v>
      </c>
      <c r="P176" s="11" t="s">
        <v>176</v>
      </c>
      <c r="Q176" s="20" t="s">
        <v>61</v>
      </c>
      <c r="R176" s="45">
        <f>(O176/M176)</f>
        <v>0.76625386996904032</v>
      </c>
      <c r="S176" s="45"/>
      <c r="T176" s="5"/>
      <c r="U176" s="5"/>
      <c r="V176" s="6" t="str">
        <f t="shared" si="11"/>
        <v>Taxa de homicídio  (taxa)</v>
      </c>
    </row>
    <row r="177" spans="1:22" ht="30" x14ac:dyDescent="0.25">
      <c r="A177" s="5">
        <v>16091</v>
      </c>
      <c r="B177" s="5" t="s">
        <v>61</v>
      </c>
      <c r="C177" s="6" t="s">
        <v>304</v>
      </c>
      <c r="D177" s="6" t="s">
        <v>496</v>
      </c>
      <c r="E177" s="5">
        <v>706</v>
      </c>
      <c r="F177" s="6" t="s">
        <v>150</v>
      </c>
      <c r="G177" s="6" t="s">
        <v>172</v>
      </c>
      <c r="H177" s="7" t="s">
        <v>624</v>
      </c>
      <c r="I177" s="6" t="s">
        <v>395</v>
      </c>
      <c r="J177" s="6" t="s">
        <v>63</v>
      </c>
      <c r="K177" s="20" t="s">
        <v>491</v>
      </c>
      <c r="L177" s="8">
        <v>2016</v>
      </c>
      <c r="M177" s="17">
        <v>0.89</v>
      </c>
      <c r="N177" s="8">
        <v>2019</v>
      </c>
      <c r="O177" s="17">
        <v>0.9</v>
      </c>
      <c r="P177" s="11" t="s">
        <v>176</v>
      </c>
      <c r="Q177" s="20" t="s">
        <v>61</v>
      </c>
      <c r="R177" s="45">
        <f>(O177/M177)</f>
        <v>1.0112359550561798</v>
      </c>
      <c r="S177" s="45"/>
      <c r="T177" s="5"/>
      <c r="U177" s="5"/>
      <c r="V177" s="6" t="str">
        <f t="shared" si="11"/>
        <v>Taxa de latrocínio  (taxa)</v>
      </c>
    </row>
    <row r="178" spans="1:22" ht="30" x14ac:dyDescent="0.25">
      <c r="A178" s="5">
        <v>16091</v>
      </c>
      <c r="B178" s="5" t="s">
        <v>61</v>
      </c>
      <c r="C178" s="6" t="s">
        <v>304</v>
      </c>
      <c r="D178" s="6" t="s">
        <v>496</v>
      </c>
      <c r="E178" s="5">
        <v>706</v>
      </c>
      <c r="F178" s="6" t="s">
        <v>150</v>
      </c>
      <c r="G178" s="6" t="s">
        <v>172</v>
      </c>
      <c r="H178" s="7" t="s">
        <v>624</v>
      </c>
      <c r="I178" s="6" t="s">
        <v>64</v>
      </c>
      <c r="J178" s="6"/>
      <c r="K178" s="20" t="s">
        <v>20</v>
      </c>
      <c r="L178" s="8">
        <v>2016</v>
      </c>
      <c r="M178" s="10">
        <v>19304</v>
      </c>
      <c r="N178" s="8">
        <v>2019</v>
      </c>
      <c r="O178" s="10">
        <v>16000</v>
      </c>
      <c r="P178" s="11" t="s">
        <v>176</v>
      </c>
      <c r="Q178" s="20" t="s">
        <v>61</v>
      </c>
      <c r="R178" s="45">
        <f>O178/M178</f>
        <v>0.82884376295068385</v>
      </c>
      <c r="S178" s="45"/>
      <c r="T178" s="5"/>
      <c r="U178" s="5"/>
      <c r="V178" s="6" t="str">
        <f t="shared" si="11"/>
        <v>Número de roubos (unidade)</v>
      </c>
    </row>
    <row r="179" spans="1:22" ht="30" x14ac:dyDescent="0.25">
      <c r="A179" s="5">
        <v>16091</v>
      </c>
      <c r="B179" s="5" t="s">
        <v>61</v>
      </c>
      <c r="C179" s="6" t="s">
        <v>304</v>
      </c>
      <c r="D179" s="6" t="s">
        <v>496</v>
      </c>
      <c r="E179" s="5">
        <v>707</v>
      </c>
      <c r="F179" s="6" t="s">
        <v>152</v>
      </c>
      <c r="G179" s="6" t="s">
        <v>174</v>
      </c>
      <c r="H179" s="7" t="s">
        <v>625</v>
      </c>
      <c r="I179" s="6" t="s">
        <v>186</v>
      </c>
      <c r="J179" s="6"/>
      <c r="K179" s="8" t="s">
        <v>25</v>
      </c>
      <c r="L179" s="8">
        <v>2016</v>
      </c>
      <c r="M179" s="14">
        <v>1</v>
      </c>
      <c r="N179" s="28">
        <v>2019</v>
      </c>
      <c r="O179" s="14">
        <v>10</v>
      </c>
      <c r="P179" s="11" t="s">
        <v>222</v>
      </c>
      <c r="Q179" s="20" t="s">
        <v>61</v>
      </c>
      <c r="R179" s="45">
        <f t="shared" ref="R179:R187" si="18">M179/O179</f>
        <v>0.1</v>
      </c>
      <c r="S179" s="45">
        <f t="shared" ref="S179:S187" si="19">(O179-M179)/M179</f>
        <v>9</v>
      </c>
      <c r="T179" s="5"/>
      <c r="U179" s="5"/>
      <c r="V179" s="6" t="str">
        <f t="shared" si="11"/>
        <v>Percentual de investimento (despesa de capital) (%)</v>
      </c>
    </row>
    <row r="180" spans="1:22" ht="30" x14ac:dyDescent="0.25">
      <c r="A180" s="5">
        <v>16091</v>
      </c>
      <c r="B180" s="5" t="s">
        <v>61</v>
      </c>
      <c r="C180" s="6" t="s">
        <v>304</v>
      </c>
      <c r="D180" s="6" t="s">
        <v>496</v>
      </c>
      <c r="E180" s="5">
        <v>708</v>
      </c>
      <c r="F180" s="6" t="s">
        <v>153</v>
      </c>
      <c r="G180" s="6" t="s">
        <v>175</v>
      </c>
      <c r="H180" s="7" t="s">
        <v>626</v>
      </c>
      <c r="I180" s="6" t="s">
        <v>183</v>
      </c>
      <c r="J180" s="6" t="s">
        <v>78</v>
      </c>
      <c r="K180" s="20" t="s">
        <v>491</v>
      </c>
      <c r="L180" s="8">
        <v>2016</v>
      </c>
      <c r="M180" s="17">
        <v>35.53</v>
      </c>
      <c r="N180" s="8">
        <v>2019</v>
      </c>
      <c r="O180" s="10">
        <v>41</v>
      </c>
      <c r="P180" s="11" t="s">
        <v>222</v>
      </c>
      <c r="Q180" s="20" t="s">
        <v>61</v>
      </c>
      <c r="R180" s="45">
        <f t="shared" si="18"/>
        <v>0.86658536585365853</v>
      </c>
      <c r="S180" s="45">
        <f t="shared" si="19"/>
        <v>0.1539544047283985</v>
      </c>
      <c r="T180" s="5"/>
      <c r="U180" s="5"/>
      <c r="V180" s="6" t="str">
        <f t="shared" si="11"/>
        <v>Número de bombeiros militares existentes/100 mil habitantes (taxa)</v>
      </c>
    </row>
    <row r="181" spans="1:22" ht="30" x14ac:dyDescent="0.25">
      <c r="A181" s="5">
        <v>16091</v>
      </c>
      <c r="B181" s="5" t="s">
        <v>61</v>
      </c>
      <c r="C181" s="6" t="s">
        <v>304</v>
      </c>
      <c r="D181" s="6" t="s">
        <v>496</v>
      </c>
      <c r="E181" s="5">
        <v>708</v>
      </c>
      <c r="F181" s="6" t="s">
        <v>153</v>
      </c>
      <c r="G181" s="6" t="s">
        <v>175</v>
      </c>
      <c r="H181" s="7" t="s">
        <v>626</v>
      </c>
      <c r="I181" s="6" t="s">
        <v>184</v>
      </c>
      <c r="J181" s="6" t="s">
        <v>77</v>
      </c>
      <c r="K181" s="20" t="s">
        <v>491</v>
      </c>
      <c r="L181" s="8">
        <v>2016</v>
      </c>
      <c r="M181" s="17">
        <v>48.01</v>
      </c>
      <c r="N181" s="8">
        <v>2019</v>
      </c>
      <c r="O181" s="10">
        <v>55</v>
      </c>
      <c r="P181" s="11" t="s">
        <v>222</v>
      </c>
      <c r="Q181" s="20" t="s">
        <v>61</v>
      </c>
      <c r="R181" s="45">
        <f t="shared" si="18"/>
        <v>0.87290909090909086</v>
      </c>
      <c r="S181" s="45">
        <f t="shared" si="19"/>
        <v>0.1455946677775464</v>
      </c>
      <c r="T181" s="5"/>
      <c r="U181" s="5"/>
      <c r="V181" s="6" t="str">
        <f t="shared" si="11"/>
        <v>Número de policiais civis existentes/100 mil habitantes (taxa)</v>
      </c>
    </row>
    <row r="182" spans="1:22" ht="30" x14ac:dyDescent="0.25">
      <c r="A182" s="5">
        <v>16091</v>
      </c>
      <c r="B182" s="5" t="s">
        <v>61</v>
      </c>
      <c r="C182" s="6" t="s">
        <v>304</v>
      </c>
      <c r="D182" s="6" t="s">
        <v>496</v>
      </c>
      <c r="E182" s="5">
        <v>708</v>
      </c>
      <c r="F182" s="6" t="s">
        <v>153</v>
      </c>
      <c r="G182" s="6" t="s">
        <v>175</v>
      </c>
      <c r="H182" s="7" t="s">
        <v>626</v>
      </c>
      <c r="I182" s="6" t="s">
        <v>185</v>
      </c>
      <c r="J182" s="6" t="s">
        <v>76</v>
      </c>
      <c r="K182" s="20" t="s">
        <v>491</v>
      </c>
      <c r="L182" s="8">
        <v>2016</v>
      </c>
      <c r="M182" s="10">
        <v>150</v>
      </c>
      <c r="N182" s="8">
        <v>2019</v>
      </c>
      <c r="O182" s="10">
        <v>172</v>
      </c>
      <c r="P182" s="11" t="s">
        <v>222</v>
      </c>
      <c r="Q182" s="20" t="s">
        <v>61</v>
      </c>
      <c r="R182" s="45">
        <f t="shared" si="18"/>
        <v>0.87209302325581395</v>
      </c>
      <c r="S182" s="45">
        <f t="shared" si="19"/>
        <v>0.14666666666666667</v>
      </c>
      <c r="T182" s="5"/>
      <c r="U182" s="5"/>
      <c r="V182" s="6" t="str">
        <f t="shared" si="11"/>
        <v>Número de policiais militares existentes/100 mil habitantes (taxa)</v>
      </c>
    </row>
    <row r="183" spans="1:22" ht="30" x14ac:dyDescent="0.25">
      <c r="A183" s="5">
        <v>16091</v>
      </c>
      <c r="B183" s="5" t="s">
        <v>61</v>
      </c>
      <c r="C183" s="6" t="s">
        <v>304</v>
      </c>
      <c r="D183" s="6" t="s">
        <v>496</v>
      </c>
      <c r="E183" s="5">
        <v>708</v>
      </c>
      <c r="F183" s="6" t="s">
        <v>153</v>
      </c>
      <c r="G183" s="6" t="s">
        <v>175</v>
      </c>
      <c r="H183" s="7" t="s">
        <v>626</v>
      </c>
      <c r="I183" s="6" t="s">
        <v>182</v>
      </c>
      <c r="J183" s="6" t="s">
        <v>79</v>
      </c>
      <c r="K183" s="20" t="s">
        <v>491</v>
      </c>
      <c r="L183" s="8">
        <v>2016</v>
      </c>
      <c r="M183" s="17">
        <v>8.26</v>
      </c>
      <c r="N183" s="8">
        <v>2019</v>
      </c>
      <c r="O183" s="10">
        <v>9</v>
      </c>
      <c r="P183" s="11" t="s">
        <v>222</v>
      </c>
      <c r="Q183" s="20" t="s">
        <v>61</v>
      </c>
      <c r="R183" s="45">
        <f t="shared" si="18"/>
        <v>0.9177777777777778</v>
      </c>
      <c r="S183" s="45">
        <f t="shared" si="19"/>
        <v>8.9588377723970977E-2</v>
      </c>
      <c r="T183" s="5"/>
      <c r="U183" s="5"/>
      <c r="V183" s="6" t="str">
        <f t="shared" si="11"/>
        <v>Número de servidores do IGP existentes/100 mil habitantes (taxa)</v>
      </c>
    </row>
    <row r="184" spans="1:22" ht="30" x14ac:dyDescent="0.25">
      <c r="A184" s="5">
        <v>16091</v>
      </c>
      <c r="B184" s="5" t="s">
        <v>61</v>
      </c>
      <c r="C184" s="6" t="s">
        <v>304</v>
      </c>
      <c r="D184" s="6" t="s">
        <v>496</v>
      </c>
      <c r="E184" s="5">
        <v>708</v>
      </c>
      <c r="F184" s="6" t="s">
        <v>153</v>
      </c>
      <c r="G184" s="6" t="s">
        <v>175</v>
      </c>
      <c r="H184" s="7" t="s">
        <v>626</v>
      </c>
      <c r="I184" s="6" t="s">
        <v>74</v>
      </c>
      <c r="J184" s="6" t="s">
        <v>75</v>
      </c>
      <c r="K184" s="20" t="s">
        <v>20</v>
      </c>
      <c r="L184" s="8">
        <v>2016</v>
      </c>
      <c r="M184" s="10">
        <v>5810</v>
      </c>
      <c r="N184" s="8">
        <v>2019</v>
      </c>
      <c r="O184" s="10">
        <v>6448</v>
      </c>
      <c r="P184" s="11" t="s">
        <v>222</v>
      </c>
      <c r="Q184" s="20" t="s">
        <v>61</v>
      </c>
      <c r="R184" s="45">
        <f t="shared" si="18"/>
        <v>0.90105459057071957</v>
      </c>
      <c r="S184" s="45">
        <f t="shared" si="19"/>
        <v>0.10981067125645438</v>
      </c>
      <c r="T184" s="5"/>
      <c r="U184" s="5"/>
      <c r="V184" s="6" t="str">
        <f t="shared" si="11"/>
        <v>Número de policiais submetidos a cursos (unidade)</v>
      </c>
    </row>
    <row r="185" spans="1:22" ht="60" x14ac:dyDescent="0.25">
      <c r="A185" s="5">
        <v>55001</v>
      </c>
      <c r="B185" s="5" t="s">
        <v>18</v>
      </c>
      <c r="C185" s="6" t="s">
        <v>362</v>
      </c>
      <c r="D185" s="6" t="s">
        <v>518</v>
      </c>
      <c r="E185" s="5">
        <v>730</v>
      </c>
      <c r="F185" s="6" t="s">
        <v>19</v>
      </c>
      <c r="G185" s="6" t="s">
        <v>359</v>
      </c>
      <c r="H185" s="29" t="s">
        <v>360</v>
      </c>
      <c r="I185" s="21" t="s">
        <v>490</v>
      </c>
      <c r="J185" s="6" t="s">
        <v>361</v>
      </c>
      <c r="K185" s="20" t="s">
        <v>25</v>
      </c>
      <c r="L185" s="8">
        <v>2015</v>
      </c>
      <c r="M185" s="18">
        <v>77</v>
      </c>
      <c r="N185" s="8">
        <v>2019</v>
      </c>
      <c r="O185" s="18">
        <v>100</v>
      </c>
      <c r="P185" s="11" t="s">
        <v>222</v>
      </c>
      <c r="Q185" s="20" t="s">
        <v>18</v>
      </c>
      <c r="R185" s="45">
        <f t="shared" si="18"/>
        <v>0.77</v>
      </c>
      <c r="S185" s="45">
        <f t="shared" si="19"/>
        <v>0.29870129870129869</v>
      </c>
      <c r="T185" s="5"/>
      <c r="U185" s="5"/>
      <c r="V185" s="6" t="str">
        <f t="shared" si="11"/>
        <v>Área coberta (%)</v>
      </c>
    </row>
    <row r="186" spans="1:22" ht="60" x14ac:dyDescent="0.25">
      <c r="A186" s="5">
        <v>55001</v>
      </c>
      <c r="B186" s="5" t="s">
        <v>18</v>
      </c>
      <c r="C186" s="6" t="s">
        <v>362</v>
      </c>
      <c r="D186" s="6" t="s">
        <v>518</v>
      </c>
      <c r="E186" s="5">
        <v>730</v>
      </c>
      <c r="F186" s="6" t="s">
        <v>19</v>
      </c>
      <c r="G186" s="6" t="s">
        <v>359</v>
      </c>
      <c r="H186" s="29" t="s">
        <v>360</v>
      </c>
      <c r="I186" s="22" t="s">
        <v>552</v>
      </c>
      <c r="J186" s="6"/>
      <c r="K186" s="20" t="s">
        <v>20</v>
      </c>
      <c r="L186" s="8">
        <v>2015</v>
      </c>
      <c r="M186" s="9">
        <v>427</v>
      </c>
      <c r="N186" s="8">
        <v>2016</v>
      </c>
      <c r="O186" s="9">
        <v>895</v>
      </c>
      <c r="P186" s="11" t="s">
        <v>222</v>
      </c>
      <c r="Q186" s="20" t="s">
        <v>18</v>
      </c>
      <c r="R186" s="45">
        <f t="shared" si="18"/>
        <v>0.4770949720670391</v>
      </c>
      <c r="S186" s="45">
        <f t="shared" si="19"/>
        <v>1.0960187353629978</v>
      </c>
      <c r="T186" s="5"/>
      <c r="U186" s="5"/>
      <c r="V186" s="6" t="str">
        <f t="shared" si="11"/>
        <v>Número de estações/100km2 (unidade)</v>
      </c>
    </row>
    <row r="187" spans="1:22" ht="45" x14ac:dyDescent="0.25">
      <c r="A187" s="5">
        <v>55001</v>
      </c>
      <c r="B187" s="5" t="s">
        <v>18</v>
      </c>
      <c r="C187" s="6" t="s">
        <v>362</v>
      </c>
      <c r="D187" s="6" t="s">
        <v>518</v>
      </c>
      <c r="E187" s="6">
        <v>731</v>
      </c>
      <c r="F187" s="6" t="s">
        <v>22</v>
      </c>
      <c r="G187" s="6" t="s">
        <v>364</v>
      </c>
      <c r="H187" s="29" t="s">
        <v>23</v>
      </c>
      <c r="I187" s="36" t="s">
        <v>554</v>
      </c>
      <c r="J187" s="37" t="s">
        <v>554</v>
      </c>
      <c r="K187" s="20" t="s">
        <v>25</v>
      </c>
      <c r="L187" s="8">
        <v>2015</v>
      </c>
      <c r="M187" s="18">
        <v>36</v>
      </c>
      <c r="N187" s="8">
        <v>2019</v>
      </c>
      <c r="O187" s="18">
        <v>100</v>
      </c>
      <c r="P187" s="11" t="s">
        <v>222</v>
      </c>
      <c r="Q187" s="20" t="s">
        <v>18</v>
      </c>
      <c r="R187" s="45">
        <f t="shared" si="18"/>
        <v>0.36</v>
      </c>
      <c r="S187" s="45">
        <f t="shared" si="19"/>
        <v>1.7777777777777777</v>
      </c>
      <c r="T187" s="5"/>
      <c r="U187" s="5"/>
      <c r="V187" s="6" t="str">
        <f t="shared" si="11"/>
        <v>Número de municípios com áreas de risco mapeadas/295 (%)</v>
      </c>
    </row>
    <row r="188" spans="1:22" ht="45" x14ac:dyDescent="0.25">
      <c r="A188" s="5">
        <v>55001</v>
      </c>
      <c r="B188" s="5" t="s">
        <v>18</v>
      </c>
      <c r="C188" s="6" t="s">
        <v>362</v>
      </c>
      <c r="D188" s="6" t="s">
        <v>518</v>
      </c>
      <c r="E188" s="5">
        <v>731</v>
      </c>
      <c r="F188" s="6" t="s">
        <v>22</v>
      </c>
      <c r="G188" s="6" t="s">
        <v>364</v>
      </c>
      <c r="H188" s="29" t="s">
        <v>23</v>
      </c>
      <c r="I188" s="21" t="s">
        <v>555</v>
      </c>
      <c r="J188" s="29" t="s">
        <v>555</v>
      </c>
      <c r="K188" s="20" t="s">
        <v>25</v>
      </c>
      <c r="L188" s="8">
        <v>2015</v>
      </c>
      <c r="M188" s="18">
        <v>0</v>
      </c>
      <c r="N188" s="8">
        <v>2019</v>
      </c>
      <c r="O188" s="18">
        <v>100</v>
      </c>
      <c r="P188" s="11" t="s">
        <v>222</v>
      </c>
      <c r="Q188" s="20" t="s">
        <v>18</v>
      </c>
      <c r="R188" s="45">
        <v>0</v>
      </c>
      <c r="S188" s="45">
        <v>1</v>
      </c>
      <c r="T188" s="5"/>
      <c r="U188" s="5"/>
      <c r="V188" s="6" t="str">
        <f t="shared" si="11"/>
        <v>Número de municípios com plano preventivo/295 (%)</v>
      </c>
    </row>
    <row r="189" spans="1:22" ht="75" x14ac:dyDescent="0.25">
      <c r="A189" s="5">
        <v>55001</v>
      </c>
      <c r="B189" s="5" t="s">
        <v>18</v>
      </c>
      <c r="C189" s="6" t="s">
        <v>362</v>
      </c>
      <c r="D189" s="6" t="s">
        <v>518</v>
      </c>
      <c r="E189" s="6">
        <v>735</v>
      </c>
      <c r="F189" s="6" t="s">
        <v>22</v>
      </c>
      <c r="G189" s="6" t="s">
        <v>364</v>
      </c>
      <c r="H189" s="29" t="s">
        <v>24</v>
      </c>
      <c r="I189" s="21" t="s">
        <v>553</v>
      </c>
      <c r="J189" s="6" t="s">
        <v>553</v>
      </c>
      <c r="K189" s="20" t="s">
        <v>25</v>
      </c>
      <c r="L189" s="8">
        <v>2016</v>
      </c>
      <c r="M189" s="18">
        <v>0</v>
      </c>
      <c r="N189" s="8">
        <v>2019</v>
      </c>
      <c r="O189" s="18">
        <v>100</v>
      </c>
      <c r="P189" s="11" t="s">
        <v>222</v>
      </c>
      <c r="Q189" s="20" t="s">
        <v>18</v>
      </c>
      <c r="R189" s="45">
        <v>0</v>
      </c>
      <c r="S189" s="45">
        <v>1</v>
      </c>
      <c r="T189" s="5"/>
      <c r="U189" s="5"/>
      <c r="V189" s="6" t="str">
        <f t="shared" si="11"/>
        <v>Número de famílias atendidas/número de solicitações (%)</v>
      </c>
    </row>
    <row r="190" spans="1:22" ht="45" x14ac:dyDescent="0.25">
      <c r="A190" s="5">
        <v>54096</v>
      </c>
      <c r="B190" s="5" t="s">
        <v>39</v>
      </c>
      <c r="C190" s="6" t="s">
        <v>305</v>
      </c>
      <c r="D190" s="6" t="s">
        <v>517</v>
      </c>
      <c r="E190" s="5">
        <v>740</v>
      </c>
      <c r="F190" s="6" t="s">
        <v>40</v>
      </c>
      <c r="G190" s="6" t="s">
        <v>168</v>
      </c>
      <c r="H190" s="7" t="s">
        <v>41</v>
      </c>
      <c r="I190" s="6" t="s">
        <v>42</v>
      </c>
      <c r="J190" s="6"/>
      <c r="K190" s="8" t="s">
        <v>25</v>
      </c>
      <c r="L190" s="8">
        <v>2016</v>
      </c>
      <c r="M190" s="14">
        <v>80</v>
      </c>
      <c r="N190" s="8">
        <v>2019</v>
      </c>
      <c r="O190" s="15">
        <v>70</v>
      </c>
      <c r="P190" s="11" t="s">
        <v>222</v>
      </c>
      <c r="Q190" s="20" t="s">
        <v>39</v>
      </c>
      <c r="R190" s="45">
        <f>M190/O190</f>
        <v>1.1428571428571428</v>
      </c>
      <c r="S190" s="45">
        <v>0.14280000000000001</v>
      </c>
      <c r="T190" s="5"/>
      <c r="U190" s="5"/>
      <c r="V190" s="6" t="str">
        <f t="shared" si="11"/>
        <v>Taxa de reincidência (%)</v>
      </c>
    </row>
    <row r="191" spans="1:22" ht="30" x14ac:dyDescent="0.25">
      <c r="A191" s="5">
        <v>15001</v>
      </c>
      <c r="B191" s="5" t="s">
        <v>237</v>
      </c>
      <c r="C191" s="6" t="s">
        <v>309</v>
      </c>
      <c r="D191" s="6" t="s">
        <v>495</v>
      </c>
      <c r="E191" s="5">
        <v>745</v>
      </c>
      <c r="F191" s="6" t="s">
        <v>239</v>
      </c>
      <c r="G191" s="6" t="s">
        <v>370</v>
      </c>
      <c r="H191" s="6" t="s">
        <v>641</v>
      </c>
      <c r="I191" s="5" t="s">
        <v>241</v>
      </c>
      <c r="J191" s="6"/>
      <c r="K191" s="20" t="s">
        <v>491</v>
      </c>
      <c r="L191" s="8">
        <v>2016</v>
      </c>
      <c r="M191" s="9">
        <v>103</v>
      </c>
      <c r="N191" s="8">
        <v>2019</v>
      </c>
      <c r="O191" s="9">
        <v>130</v>
      </c>
      <c r="P191" s="11" t="s">
        <v>222</v>
      </c>
      <c r="Q191" s="20" t="s">
        <v>237</v>
      </c>
      <c r="R191" s="45">
        <f>(M191/O191)</f>
        <v>0.79230769230769227</v>
      </c>
      <c r="S191" s="45">
        <f>(O191-M191)/M191</f>
        <v>0.26213592233009708</v>
      </c>
      <c r="T191" s="5"/>
      <c r="U191" s="5"/>
      <c r="V191" s="6" t="str">
        <f t="shared" si="11"/>
        <v>Índice de atribuições (varas judiciais) abrangidas pela DPESC (taxa)</v>
      </c>
    </row>
    <row r="192" spans="1:22" ht="30" x14ac:dyDescent="0.25">
      <c r="A192" s="5">
        <v>15001</v>
      </c>
      <c r="B192" s="5" t="s">
        <v>237</v>
      </c>
      <c r="C192" s="6" t="s">
        <v>309</v>
      </c>
      <c r="D192" s="6" t="s">
        <v>495</v>
      </c>
      <c r="E192" s="5">
        <v>745</v>
      </c>
      <c r="F192" s="6" t="s">
        <v>239</v>
      </c>
      <c r="G192" s="6" t="s">
        <v>370</v>
      </c>
      <c r="H192" s="6" t="s">
        <v>641</v>
      </c>
      <c r="I192" s="5" t="s">
        <v>380</v>
      </c>
      <c r="J192" s="6"/>
      <c r="K192" s="20" t="s">
        <v>491</v>
      </c>
      <c r="L192" s="8">
        <v>2016</v>
      </c>
      <c r="M192" s="9">
        <v>24</v>
      </c>
      <c r="N192" s="8">
        <v>2019</v>
      </c>
      <c r="O192" s="9">
        <v>24</v>
      </c>
      <c r="P192" s="11" t="s">
        <v>222</v>
      </c>
      <c r="Q192" s="20" t="s">
        <v>237</v>
      </c>
      <c r="R192" s="45">
        <f>(M192/O192)</f>
        <v>1</v>
      </c>
      <c r="S192" s="45">
        <f>(O192-M192)/M192</f>
        <v>0</v>
      </c>
      <c r="T192" s="5"/>
      <c r="U192" s="5"/>
      <c r="V192" s="6" t="str">
        <f t="shared" si="11"/>
        <v>Índice de comarcas beneficiadas pela DPESC (taxa)</v>
      </c>
    </row>
    <row r="193" spans="1:22" ht="30" x14ac:dyDescent="0.25">
      <c r="A193" s="5">
        <v>15001</v>
      </c>
      <c r="B193" s="5" t="s">
        <v>237</v>
      </c>
      <c r="C193" s="6" t="s">
        <v>309</v>
      </c>
      <c r="D193" s="6" t="s">
        <v>495</v>
      </c>
      <c r="E193" s="5">
        <v>745</v>
      </c>
      <c r="F193" s="6" t="s">
        <v>239</v>
      </c>
      <c r="G193" s="6" t="s">
        <v>370</v>
      </c>
      <c r="H193" s="6" t="s">
        <v>641</v>
      </c>
      <c r="I193" s="5" t="s">
        <v>240</v>
      </c>
      <c r="J193" s="6"/>
      <c r="K193" s="20" t="s">
        <v>491</v>
      </c>
      <c r="L193" s="8">
        <v>2016</v>
      </c>
      <c r="M193" s="9">
        <v>74</v>
      </c>
      <c r="N193" s="8">
        <v>2019</v>
      </c>
      <c r="O193" s="9">
        <v>74</v>
      </c>
      <c r="P193" s="11" t="s">
        <v>222</v>
      </c>
      <c r="Q193" s="20" t="s">
        <v>237</v>
      </c>
      <c r="R193" s="45">
        <f>(M193/O193)</f>
        <v>1</v>
      </c>
      <c r="S193" s="45">
        <f>(O193-M193)/M193</f>
        <v>0</v>
      </c>
      <c r="T193" s="5"/>
      <c r="U193" s="5"/>
      <c r="V193" s="6" t="str">
        <f t="shared" si="11"/>
        <v>Índice de municípios beneficiados pela DPESC (taxa)</v>
      </c>
    </row>
    <row r="194" spans="1:22" ht="64.5" customHeight="1" x14ac:dyDescent="0.25">
      <c r="A194" s="5">
        <v>54096</v>
      </c>
      <c r="B194" s="5" t="s">
        <v>39</v>
      </c>
      <c r="C194" s="6" t="s">
        <v>305</v>
      </c>
      <c r="D194" s="6" t="s">
        <v>517</v>
      </c>
      <c r="E194" s="5">
        <v>750</v>
      </c>
      <c r="F194" s="6" t="s">
        <v>43</v>
      </c>
      <c r="G194" s="6" t="s">
        <v>169</v>
      </c>
      <c r="H194" s="7" t="s">
        <v>44</v>
      </c>
      <c r="I194" s="6" t="s">
        <v>550</v>
      </c>
      <c r="J194" s="6"/>
      <c r="K194" s="20" t="s">
        <v>20</v>
      </c>
      <c r="L194" s="8">
        <v>2016</v>
      </c>
      <c r="M194" s="9">
        <v>3500</v>
      </c>
      <c r="N194" s="8">
        <v>2019</v>
      </c>
      <c r="O194" s="10">
        <v>1500</v>
      </c>
      <c r="P194" s="11" t="s">
        <v>176</v>
      </c>
      <c r="Q194" s="20" t="s">
        <v>39</v>
      </c>
      <c r="R194" s="45">
        <f>O194/M194</f>
        <v>0.42857142857142855</v>
      </c>
      <c r="S194" s="45"/>
      <c r="T194" s="5"/>
      <c r="U194" s="5"/>
      <c r="V194" s="6" t="str">
        <f t="shared" ref="V194:V215" si="20">CONCATENATE(I194," ","(",K194,")")</f>
        <v>Déficit de vagas no sistema prisional (unidade)</v>
      </c>
    </row>
    <row r="195" spans="1:22" ht="60" customHeight="1" x14ac:dyDescent="0.25">
      <c r="A195" s="5">
        <v>54096</v>
      </c>
      <c r="B195" s="5" t="s">
        <v>39</v>
      </c>
      <c r="C195" s="6" t="s">
        <v>305</v>
      </c>
      <c r="D195" s="6" t="s">
        <v>517</v>
      </c>
      <c r="E195" s="5">
        <v>760</v>
      </c>
      <c r="F195" s="6" t="s">
        <v>372</v>
      </c>
      <c r="G195" s="6" t="s">
        <v>371</v>
      </c>
      <c r="H195" s="7" t="s">
        <v>373</v>
      </c>
      <c r="I195" s="6" t="s">
        <v>593</v>
      </c>
      <c r="J195" s="6"/>
      <c r="K195" s="8" t="s">
        <v>25</v>
      </c>
      <c r="L195" s="8">
        <v>2016</v>
      </c>
      <c r="M195" s="14">
        <v>38</v>
      </c>
      <c r="N195" s="8">
        <v>2019</v>
      </c>
      <c r="O195" s="15">
        <v>50</v>
      </c>
      <c r="P195" s="26" t="s">
        <v>222</v>
      </c>
      <c r="Q195" s="20" t="s">
        <v>39</v>
      </c>
      <c r="R195" s="45">
        <f t="shared" ref="R195:R202" si="21">M195/O195</f>
        <v>0.76</v>
      </c>
      <c r="S195" s="45">
        <f t="shared" ref="S195:S202" si="22">(O195-M195)/M195</f>
        <v>0.31578947368421051</v>
      </c>
      <c r="T195" s="5"/>
      <c r="U195" s="5"/>
      <c r="V195" s="6" t="str">
        <f t="shared" si="20"/>
        <v>Percentual de apenados e adolescentes em conflito com a Lei trabalhando e estudando (%)</v>
      </c>
    </row>
    <row r="196" spans="1:22" ht="30" x14ac:dyDescent="0.25">
      <c r="A196" s="5">
        <v>27030</v>
      </c>
      <c r="B196" s="5" t="s">
        <v>35</v>
      </c>
      <c r="C196" s="6" t="s">
        <v>295</v>
      </c>
      <c r="D196" s="6" t="s">
        <v>503</v>
      </c>
      <c r="E196" s="5">
        <v>810</v>
      </c>
      <c r="F196" s="6" t="s">
        <v>38</v>
      </c>
      <c r="G196" s="6" t="s">
        <v>157</v>
      </c>
      <c r="H196" s="7" t="s">
        <v>642</v>
      </c>
      <c r="I196" s="6" t="s">
        <v>447</v>
      </c>
      <c r="J196" s="6"/>
      <c r="K196" s="20" t="s">
        <v>20</v>
      </c>
      <c r="L196" s="8">
        <v>2016</v>
      </c>
      <c r="M196" s="9">
        <v>5</v>
      </c>
      <c r="N196" s="8">
        <v>2019</v>
      </c>
      <c r="O196" s="10">
        <v>9</v>
      </c>
      <c r="P196" s="11" t="s">
        <v>222</v>
      </c>
      <c r="Q196" s="20" t="s">
        <v>35</v>
      </c>
      <c r="R196" s="45">
        <f t="shared" si="21"/>
        <v>0.55555555555555558</v>
      </c>
      <c r="S196" s="45">
        <f t="shared" si="22"/>
        <v>0.8</v>
      </c>
      <c r="T196" s="5"/>
      <c r="U196" s="5"/>
      <c r="V196" s="6" t="str">
        <f t="shared" si="20"/>
        <v>Números de eventos/campanhas no exercício (unidade)</v>
      </c>
    </row>
    <row r="197" spans="1:22" ht="60" x14ac:dyDescent="0.25">
      <c r="A197" s="5">
        <v>52030</v>
      </c>
      <c r="B197" s="5" t="s">
        <v>57</v>
      </c>
      <c r="C197" s="6" t="s">
        <v>307</v>
      </c>
      <c r="D197" s="6" t="s">
        <v>514</v>
      </c>
      <c r="E197" s="5">
        <v>825</v>
      </c>
      <c r="F197" s="6" t="s">
        <v>58</v>
      </c>
      <c r="G197" s="6" t="s">
        <v>160</v>
      </c>
      <c r="H197" s="7" t="s">
        <v>643</v>
      </c>
      <c r="I197" s="6" t="s">
        <v>488</v>
      </c>
      <c r="J197" s="6"/>
      <c r="K197" s="20" t="s">
        <v>20</v>
      </c>
      <c r="L197" s="8">
        <v>2016</v>
      </c>
      <c r="M197" s="10">
        <v>1600</v>
      </c>
      <c r="N197" s="8">
        <v>2019</v>
      </c>
      <c r="O197" s="10">
        <v>3910</v>
      </c>
      <c r="P197" s="11" t="s">
        <v>222</v>
      </c>
      <c r="Q197" s="20" t="s">
        <v>57</v>
      </c>
      <c r="R197" s="45">
        <f t="shared" si="21"/>
        <v>0.40920716112531969</v>
      </c>
      <c r="S197" s="45">
        <f t="shared" si="22"/>
        <v>1.4437500000000001</v>
      </c>
      <c r="T197" s="5"/>
      <c r="U197" s="5"/>
      <c r="V197" s="6" t="str">
        <f t="shared" si="20"/>
        <v>Servidores capacitados por ano (unidade)</v>
      </c>
    </row>
    <row r="198" spans="1:22" ht="60" x14ac:dyDescent="0.25">
      <c r="A198" s="5">
        <v>52030</v>
      </c>
      <c r="B198" s="5" t="s">
        <v>57</v>
      </c>
      <c r="C198" s="6" t="s">
        <v>307</v>
      </c>
      <c r="D198" s="6" t="s">
        <v>514</v>
      </c>
      <c r="E198" s="5">
        <v>825</v>
      </c>
      <c r="F198" s="6" t="s">
        <v>58</v>
      </c>
      <c r="G198" s="6" t="s">
        <v>160</v>
      </c>
      <c r="H198" s="7" t="s">
        <v>643</v>
      </c>
      <c r="I198" s="6" t="s">
        <v>99</v>
      </c>
      <c r="J198" s="6"/>
      <c r="K198" s="20" t="s">
        <v>20</v>
      </c>
      <c r="L198" s="8">
        <v>2017</v>
      </c>
      <c r="M198" s="10">
        <v>2</v>
      </c>
      <c r="N198" s="8">
        <v>2019</v>
      </c>
      <c r="O198" s="10">
        <v>8</v>
      </c>
      <c r="P198" s="11" t="s">
        <v>222</v>
      </c>
      <c r="Q198" s="20" t="s">
        <v>57</v>
      </c>
      <c r="R198" s="45">
        <f t="shared" si="21"/>
        <v>0.25</v>
      </c>
      <c r="S198" s="45">
        <f t="shared" si="22"/>
        <v>3</v>
      </c>
      <c r="T198" s="5"/>
      <c r="U198" s="5"/>
      <c r="V198" s="6" t="str">
        <f t="shared" si="20"/>
        <v>Pesquisas realizadas por ano (unidade)</v>
      </c>
    </row>
    <row r="199" spans="1:22" ht="60" x14ac:dyDescent="0.25">
      <c r="A199" s="5">
        <v>52001</v>
      </c>
      <c r="B199" s="5" t="s">
        <v>4</v>
      </c>
      <c r="C199" s="6" t="s">
        <v>306</v>
      </c>
      <c r="D199" s="6" t="s">
        <v>513</v>
      </c>
      <c r="E199" s="5">
        <v>830</v>
      </c>
      <c r="F199" s="6" t="s">
        <v>123</v>
      </c>
      <c r="G199" s="6" t="s">
        <v>167</v>
      </c>
      <c r="H199" s="7" t="s">
        <v>5</v>
      </c>
      <c r="I199" s="6" t="s">
        <v>6</v>
      </c>
      <c r="J199" s="6"/>
      <c r="K199" s="8" t="s">
        <v>34</v>
      </c>
      <c r="L199" s="8">
        <v>2015</v>
      </c>
      <c r="M199" s="24">
        <v>21400000000</v>
      </c>
      <c r="N199" s="8">
        <v>2019</v>
      </c>
      <c r="O199" s="9">
        <v>27000000000</v>
      </c>
      <c r="P199" s="11" t="s">
        <v>222</v>
      </c>
      <c r="Q199" s="20" t="s">
        <v>4</v>
      </c>
      <c r="R199" s="45">
        <f t="shared" si="21"/>
        <v>0.79259259259259263</v>
      </c>
      <c r="S199" s="45">
        <f t="shared" si="22"/>
        <v>0.26168224299065418</v>
      </c>
      <c r="T199" s="5"/>
      <c r="U199" s="5"/>
      <c r="V199" s="6" t="str">
        <f t="shared" si="20"/>
        <v>Receita tributária total (R$)</v>
      </c>
    </row>
    <row r="200" spans="1:22" ht="60" x14ac:dyDescent="0.25">
      <c r="A200" s="5">
        <v>52001</v>
      </c>
      <c r="B200" s="5" t="s">
        <v>4</v>
      </c>
      <c r="C200" s="6" t="s">
        <v>306</v>
      </c>
      <c r="D200" s="6" t="s">
        <v>513</v>
      </c>
      <c r="E200" s="5">
        <v>830</v>
      </c>
      <c r="F200" s="6" t="s">
        <v>123</v>
      </c>
      <c r="G200" s="6" t="s">
        <v>167</v>
      </c>
      <c r="H200" s="7" t="s">
        <v>5</v>
      </c>
      <c r="I200" s="6" t="s">
        <v>7</v>
      </c>
      <c r="J200" s="6"/>
      <c r="K200" s="8" t="s">
        <v>34</v>
      </c>
      <c r="L200" s="8">
        <v>2015</v>
      </c>
      <c r="M200" s="9">
        <v>19000000</v>
      </c>
      <c r="N200" s="8">
        <v>2019</v>
      </c>
      <c r="O200" s="9">
        <v>27000000</v>
      </c>
      <c r="P200" s="11" t="s">
        <v>222</v>
      </c>
      <c r="Q200" s="20" t="s">
        <v>4</v>
      </c>
      <c r="R200" s="45">
        <f t="shared" si="21"/>
        <v>0.70370370370370372</v>
      </c>
      <c r="S200" s="45">
        <f t="shared" si="22"/>
        <v>0.42105263157894735</v>
      </c>
      <c r="T200" s="5"/>
      <c r="U200" s="5"/>
      <c r="V200" s="6" t="str">
        <f t="shared" si="20"/>
        <v>Benefícios financeiros efetivos decorrentes de ações de auditoria (R$)</v>
      </c>
    </row>
    <row r="201" spans="1:22" ht="60" x14ac:dyDescent="0.25">
      <c r="A201" s="5">
        <v>52001</v>
      </c>
      <c r="B201" s="5" t="s">
        <v>4</v>
      </c>
      <c r="C201" s="6" t="s">
        <v>306</v>
      </c>
      <c r="D201" s="6" t="s">
        <v>513</v>
      </c>
      <c r="E201" s="5">
        <v>830</v>
      </c>
      <c r="F201" s="6" t="s">
        <v>123</v>
      </c>
      <c r="G201" s="6" t="s">
        <v>167</v>
      </c>
      <c r="H201" s="7" t="s">
        <v>5</v>
      </c>
      <c r="I201" s="6" t="s">
        <v>122</v>
      </c>
      <c r="J201" s="6"/>
      <c r="K201" s="20" t="s">
        <v>20</v>
      </c>
      <c r="L201" s="8">
        <v>2015</v>
      </c>
      <c r="M201" s="10">
        <v>1700000</v>
      </c>
      <c r="N201" s="8">
        <v>2019</v>
      </c>
      <c r="O201" s="9">
        <v>2500000</v>
      </c>
      <c r="P201" s="11" t="s">
        <v>222</v>
      </c>
      <c r="Q201" s="20" t="s">
        <v>4</v>
      </c>
      <c r="R201" s="45">
        <f t="shared" si="21"/>
        <v>0.68</v>
      </c>
      <c r="S201" s="45">
        <f t="shared" si="22"/>
        <v>0.47058823529411764</v>
      </c>
      <c r="T201" s="5"/>
      <c r="U201" s="5"/>
      <c r="V201" s="6" t="str">
        <f t="shared" si="20"/>
        <v>Acesso anual ao Portal de Transparência SC por ano (unidade)</v>
      </c>
    </row>
    <row r="202" spans="1:22" ht="45" x14ac:dyDescent="0.25">
      <c r="A202" s="5">
        <v>47022</v>
      </c>
      <c r="B202" s="5" t="s">
        <v>103</v>
      </c>
      <c r="C202" s="6" t="s">
        <v>308</v>
      </c>
      <c r="D202" s="6" t="s">
        <v>511</v>
      </c>
      <c r="E202" s="5">
        <v>850</v>
      </c>
      <c r="F202" s="6" t="s">
        <v>87</v>
      </c>
      <c r="G202" s="6" t="s">
        <v>163</v>
      </c>
      <c r="H202" s="7" t="s">
        <v>54</v>
      </c>
      <c r="I202" s="6" t="s">
        <v>480</v>
      </c>
      <c r="J202" s="6"/>
      <c r="K202" s="20" t="s">
        <v>20</v>
      </c>
      <c r="L202" s="8">
        <v>2014</v>
      </c>
      <c r="M202" s="9">
        <v>15</v>
      </c>
      <c r="N202" s="8">
        <v>2018</v>
      </c>
      <c r="O202" s="9">
        <v>180</v>
      </c>
      <c r="P202" s="11" t="s">
        <v>222</v>
      </c>
      <c r="Q202" s="20" t="s">
        <v>103</v>
      </c>
      <c r="R202" s="45">
        <f t="shared" si="21"/>
        <v>8.3333333333333329E-2</v>
      </c>
      <c r="S202" s="45">
        <f t="shared" si="22"/>
        <v>11</v>
      </c>
      <c r="T202" s="5"/>
      <c r="U202" s="5"/>
      <c r="V202" s="6" t="str">
        <f t="shared" si="20"/>
        <v>Número de bolsistas/estagiários contratados (unidade)</v>
      </c>
    </row>
    <row r="203" spans="1:22" ht="45" x14ac:dyDescent="0.25">
      <c r="A203" s="5">
        <v>47001</v>
      </c>
      <c r="B203" s="5" t="s">
        <v>86</v>
      </c>
      <c r="C203" s="6" t="s">
        <v>366</v>
      </c>
      <c r="D203" s="6" t="s">
        <v>510</v>
      </c>
      <c r="E203" s="5">
        <v>850</v>
      </c>
      <c r="F203" s="6" t="s">
        <v>87</v>
      </c>
      <c r="G203" s="6" t="s">
        <v>163</v>
      </c>
      <c r="H203" s="7" t="s">
        <v>88</v>
      </c>
      <c r="I203" s="6" t="s">
        <v>479</v>
      </c>
      <c r="J203" s="6" t="s">
        <v>115</v>
      </c>
      <c r="K203" s="8" t="s">
        <v>25</v>
      </c>
      <c r="L203" s="8">
        <v>2016</v>
      </c>
      <c r="M203" s="14">
        <v>7</v>
      </c>
      <c r="N203" s="8">
        <v>2019</v>
      </c>
      <c r="O203" s="17">
        <v>3</v>
      </c>
      <c r="P203" s="11" t="s">
        <v>176</v>
      </c>
      <c r="Q203" s="20" t="s">
        <v>86</v>
      </c>
      <c r="R203" s="45">
        <f t="shared" ref="R203:R208" si="23">O203/M203</f>
        <v>0.42857142857142855</v>
      </c>
      <c r="S203" s="45"/>
      <c r="T203" s="5"/>
      <c r="U203" s="5"/>
      <c r="V203" s="6" t="str">
        <f t="shared" si="20"/>
        <v>Índice de absenteísmo (anual)
 (%)</v>
      </c>
    </row>
    <row r="204" spans="1:22" ht="45" x14ac:dyDescent="0.25">
      <c r="A204" s="5">
        <v>47001</v>
      </c>
      <c r="B204" s="5" t="s">
        <v>86</v>
      </c>
      <c r="C204" s="6" t="s">
        <v>366</v>
      </c>
      <c r="D204" s="6" t="s">
        <v>510</v>
      </c>
      <c r="E204" s="5">
        <v>850</v>
      </c>
      <c r="F204" s="6" t="s">
        <v>87</v>
      </c>
      <c r="G204" s="6" t="s">
        <v>163</v>
      </c>
      <c r="H204" s="7" t="s">
        <v>88</v>
      </c>
      <c r="I204" s="6" t="s">
        <v>116</v>
      </c>
      <c r="J204" s="6" t="s">
        <v>117</v>
      </c>
      <c r="K204" s="8" t="s">
        <v>25</v>
      </c>
      <c r="L204" s="8">
        <v>2016</v>
      </c>
      <c r="M204" s="14">
        <v>48</v>
      </c>
      <c r="N204" s="8">
        <v>2019</v>
      </c>
      <c r="O204" s="17">
        <v>47</v>
      </c>
      <c r="P204" s="11" t="s">
        <v>176</v>
      </c>
      <c r="Q204" s="20" t="s">
        <v>86</v>
      </c>
      <c r="R204" s="45">
        <f t="shared" si="23"/>
        <v>0.97916666666666663</v>
      </c>
      <c r="S204" s="45"/>
      <c r="T204" s="5"/>
      <c r="U204" s="5"/>
      <c r="V204" s="6" t="str">
        <f t="shared" si="20"/>
        <v>Índice de limite prudencial com o pagamento da folha estadual no ano (%)</v>
      </c>
    </row>
    <row r="205" spans="1:22" ht="75" x14ac:dyDescent="0.25">
      <c r="A205" s="5">
        <v>47001</v>
      </c>
      <c r="B205" s="5" t="s">
        <v>86</v>
      </c>
      <c r="C205" s="6" t="s">
        <v>366</v>
      </c>
      <c r="D205" s="6" t="s">
        <v>510</v>
      </c>
      <c r="E205" s="5">
        <v>855</v>
      </c>
      <c r="F205" s="6" t="s">
        <v>93</v>
      </c>
      <c r="G205" s="6" t="s">
        <v>166</v>
      </c>
      <c r="H205" s="7" t="s">
        <v>94</v>
      </c>
      <c r="I205" s="6" t="s">
        <v>535</v>
      </c>
      <c r="J205" s="6" t="s">
        <v>118</v>
      </c>
      <c r="K205" s="8" t="s">
        <v>25</v>
      </c>
      <c r="L205" s="8">
        <v>2016</v>
      </c>
      <c r="M205" s="14">
        <v>6</v>
      </c>
      <c r="N205" s="8">
        <v>2019</v>
      </c>
      <c r="O205" s="15">
        <v>3</v>
      </c>
      <c r="P205" s="11" t="s">
        <v>176</v>
      </c>
      <c r="Q205" s="20" t="s">
        <v>86</v>
      </c>
      <c r="R205" s="45">
        <f t="shared" si="23"/>
        <v>0.5</v>
      </c>
      <c r="S205" s="45"/>
      <c r="T205" s="5"/>
      <c r="U205" s="5"/>
      <c r="V205" s="6" t="str">
        <f t="shared" si="20"/>
        <v>Índice de absenteísmo doença (%)</v>
      </c>
    </row>
    <row r="206" spans="1:22" ht="75" x14ac:dyDescent="0.25">
      <c r="A206" s="5">
        <v>47001</v>
      </c>
      <c r="B206" s="5" t="s">
        <v>86</v>
      </c>
      <c r="C206" s="6" t="s">
        <v>366</v>
      </c>
      <c r="D206" s="6" t="s">
        <v>510</v>
      </c>
      <c r="E206" s="5">
        <v>855</v>
      </c>
      <c r="F206" s="6" t="s">
        <v>93</v>
      </c>
      <c r="G206" s="6" t="s">
        <v>166</v>
      </c>
      <c r="H206" s="7" t="s">
        <v>94</v>
      </c>
      <c r="I206" s="6" t="s">
        <v>536</v>
      </c>
      <c r="J206" s="6" t="s">
        <v>120</v>
      </c>
      <c r="K206" s="8" t="s">
        <v>25</v>
      </c>
      <c r="L206" s="8">
        <v>2016</v>
      </c>
      <c r="M206" s="14">
        <v>16</v>
      </c>
      <c r="N206" s="8">
        <v>2019</v>
      </c>
      <c r="O206" s="15">
        <v>13</v>
      </c>
      <c r="P206" s="11" t="s">
        <v>176</v>
      </c>
      <c r="Q206" s="20" t="s">
        <v>86</v>
      </c>
      <c r="R206" s="45">
        <f t="shared" si="23"/>
        <v>0.8125</v>
      </c>
      <c r="S206" s="45"/>
      <c r="T206" s="5"/>
      <c r="U206" s="5"/>
      <c r="V206" s="6" t="str">
        <f t="shared" si="20"/>
        <v>Índice de duração de LTS (%)</v>
      </c>
    </row>
    <row r="207" spans="1:22" ht="75" x14ac:dyDescent="0.25">
      <c r="A207" s="5">
        <v>47001</v>
      </c>
      <c r="B207" s="5" t="s">
        <v>86</v>
      </c>
      <c r="C207" s="6" t="s">
        <v>366</v>
      </c>
      <c r="D207" s="6" t="s">
        <v>510</v>
      </c>
      <c r="E207" s="5">
        <v>855</v>
      </c>
      <c r="F207" s="6" t="s">
        <v>93</v>
      </c>
      <c r="G207" s="6" t="s">
        <v>166</v>
      </c>
      <c r="H207" s="7" t="s">
        <v>94</v>
      </c>
      <c r="I207" s="6" t="s">
        <v>537</v>
      </c>
      <c r="J207" s="6" t="s">
        <v>121</v>
      </c>
      <c r="K207" s="8" t="s">
        <v>25</v>
      </c>
      <c r="L207" s="8">
        <v>2016</v>
      </c>
      <c r="M207" s="14">
        <v>1</v>
      </c>
      <c r="N207" s="8">
        <v>2019</v>
      </c>
      <c r="O207" s="15">
        <v>3.5000000000000001E-3</v>
      </c>
      <c r="P207" s="11" t="s">
        <v>176</v>
      </c>
      <c r="Q207" s="20" t="s">
        <v>86</v>
      </c>
      <c r="R207" s="45">
        <f t="shared" si="23"/>
        <v>3.5000000000000001E-3</v>
      </c>
      <c r="S207" s="45"/>
      <c r="T207" s="5"/>
      <c r="U207" s="5"/>
      <c r="V207" s="6" t="str">
        <f t="shared" si="20"/>
        <v>Índice de frequência de LTS (%)</v>
      </c>
    </row>
    <row r="208" spans="1:22" ht="67.5" customHeight="1" x14ac:dyDescent="0.25">
      <c r="A208" s="5">
        <v>47001</v>
      </c>
      <c r="B208" s="5" t="s">
        <v>86</v>
      </c>
      <c r="C208" s="6" t="s">
        <v>366</v>
      </c>
      <c r="D208" s="6" t="s">
        <v>510</v>
      </c>
      <c r="E208" s="5">
        <v>855</v>
      </c>
      <c r="F208" s="6" t="s">
        <v>93</v>
      </c>
      <c r="G208" s="6" t="s">
        <v>166</v>
      </c>
      <c r="H208" s="7" t="s">
        <v>94</v>
      </c>
      <c r="I208" s="6" t="s">
        <v>538</v>
      </c>
      <c r="J208" s="6" t="s">
        <v>119</v>
      </c>
      <c r="K208" s="8" t="s">
        <v>25</v>
      </c>
      <c r="L208" s="8">
        <v>2016</v>
      </c>
      <c r="M208" s="14">
        <v>23</v>
      </c>
      <c r="N208" s="8">
        <v>2019</v>
      </c>
      <c r="O208" s="15">
        <v>20</v>
      </c>
      <c r="P208" s="11" t="s">
        <v>176</v>
      </c>
      <c r="Q208" s="20" t="s">
        <v>86</v>
      </c>
      <c r="R208" s="45">
        <f t="shared" si="23"/>
        <v>0.86956521739130432</v>
      </c>
      <c r="S208" s="45"/>
      <c r="T208" s="5"/>
      <c r="U208" s="5"/>
      <c r="V208" s="6" t="str">
        <f t="shared" si="20"/>
        <v>Taxa de afastamento por LTS (%)</v>
      </c>
    </row>
    <row r="209" spans="1:22" ht="64.5" customHeight="1" x14ac:dyDescent="0.25">
      <c r="A209" s="5">
        <v>47022</v>
      </c>
      <c r="B209" s="5" t="s">
        <v>103</v>
      </c>
      <c r="C209" s="6" t="s">
        <v>308</v>
      </c>
      <c r="D209" s="6" t="s">
        <v>511</v>
      </c>
      <c r="E209" s="5">
        <v>860</v>
      </c>
      <c r="F209" s="6" t="s">
        <v>379</v>
      </c>
      <c r="G209" s="6" t="s">
        <v>164</v>
      </c>
      <c r="H209" s="7" t="s">
        <v>56</v>
      </c>
      <c r="I209" s="6" t="s">
        <v>481</v>
      </c>
      <c r="J209" s="6"/>
      <c r="K209" s="20" t="s">
        <v>20</v>
      </c>
      <c r="L209" s="8">
        <v>2014</v>
      </c>
      <c r="M209" s="9">
        <v>6</v>
      </c>
      <c r="N209" s="8">
        <v>2018</v>
      </c>
      <c r="O209" s="9">
        <v>10</v>
      </c>
      <c r="P209" s="11" t="s">
        <v>222</v>
      </c>
      <c r="Q209" s="20" t="s">
        <v>103</v>
      </c>
      <c r="R209" s="45">
        <f>M209/O209</f>
        <v>0.6</v>
      </c>
      <c r="S209" s="45">
        <f>(O209-M209)/M209</f>
        <v>0.66666666666666663</v>
      </c>
      <c r="T209" s="5"/>
      <c r="U209" s="5"/>
      <c r="V209" s="6" t="str">
        <f t="shared" si="20"/>
        <v>Quantidade de contratos de assessoria e consultoria previdenciária - serviço prestado (unidade)</v>
      </c>
    </row>
    <row r="210" spans="1:22" ht="45" x14ac:dyDescent="0.25">
      <c r="A210" s="5">
        <v>47022</v>
      </c>
      <c r="B210" s="5" t="s">
        <v>103</v>
      </c>
      <c r="C210" s="6" t="s">
        <v>308</v>
      </c>
      <c r="D210" s="6" t="s">
        <v>511</v>
      </c>
      <c r="E210" s="5">
        <v>860</v>
      </c>
      <c r="F210" s="5" t="s">
        <v>379</v>
      </c>
      <c r="G210" s="6" t="s">
        <v>164</v>
      </c>
      <c r="H210" s="7" t="s">
        <v>56</v>
      </c>
      <c r="I210" s="6" t="s">
        <v>482</v>
      </c>
      <c r="J210" s="6"/>
      <c r="K210" s="20" t="s">
        <v>20</v>
      </c>
      <c r="L210" s="8">
        <v>2014</v>
      </c>
      <c r="M210" s="9">
        <v>46153</v>
      </c>
      <c r="N210" s="8">
        <v>2018</v>
      </c>
      <c r="O210" s="9">
        <v>58000</v>
      </c>
      <c r="P210" s="11" t="s">
        <v>222</v>
      </c>
      <c r="Q210" s="20" t="s">
        <v>103</v>
      </c>
      <c r="R210" s="45">
        <f>M210/O210</f>
        <v>0.79574137931034483</v>
      </c>
      <c r="S210" s="45">
        <f>(O210-M210)/M210</f>
        <v>0.25668970597794294</v>
      </c>
      <c r="T210" s="5"/>
      <c r="U210" s="5"/>
      <c r="V210" s="6" t="str">
        <f t="shared" si="20"/>
        <v>Número de aposentadorias concedidas no exercício (unidade)</v>
      </c>
    </row>
    <row r="211" spans="1:22" ht="45" x14ac:dyDescent="0.25">
      <c r="A211" s="5">
        <v>47022</v>
      </c>
      <c r="B211" s="5" t="s">
        <v>103</v>
      </c>
      <c r="C211" s="6" t="s">
        <v>308</v>
      </c>
      <c r="D211" s="6" t="s">
        <v>511</v>
      </c>
      <c r="E211" s="5">
        <v>860</v>
      </c>
      <c r="F211" s="5" t="s">
        <v>379</v>
      </c>
      <c r="G211" s="6" t="s">
        <v>164</v>
      </c>
      <c r="H211" s="7" t="s">
        <v>56</v>
      </c>
      <c r="I211" s="6" t="s">
        <v>484</v>
      </c>
      <c r="J211" s="6"/>
      <c r="K211" s="20" t="s">
        <v>20</v>
      </c>
      <c r="L211" s="8">
        <v>2014</v>
      </c>
      <c r="M211" s="9">
        <v>10270</v>
      </c>
      <c r="N211" s="8">
        <v>2018</v>
      </c>
      <c r="O211" s="9">
        <v>12000</v>
      </c>
      <c r="P211" s="11" t="s">
        <v>222</v>
      </c>
      <c r="Q211" s="20" t="s">
        <v>103</v>
      </c>
      <c r="R211" s="45">
        <f>M211/O211</f>
        <v>0.85583333333333333</v>
      </c>
      <c r="S211" s="45">
        <f>(O211-M211)/M211</f>
        <v>0.16845180136319376</v>
      </c>
      <c r="T211" s="5"/>
      <c r="U211" s="5"/>
      <c r="V211" s="6" t="str">
        <f t="shared" si="20"/>
        <v>Número de pensões por morte concedidas no exercício (unidade)</v>
      </c>
    </row>
    <row r="212" spans="1:22" ht="45" x14ac:dyDescent="0.25">
      <c r="A212" s="5">
        <v>47022</v>
      </c>
      <c r="B212" s="5" t="s">
        <v>103</v>
      </c>
      <c r="C212" s="6" t="s">
        <v>308</v>
      </c>
      <c r="D212" s="6" t="s">
        <v>511</v>
      </c>
      <c r="E212" s="5">
        <v>860</v>
      </c>
      <c r="F212" s="5" t="s">
        <v>379</v>
      </c>
      <c r="G212" s="6" t="s">
        <v>164</v>
      </c>
      <c r="H212" s="7" t="s">
        <v>56</v>
      </c>
      <c r="I212" s="6" t="s">
        <v>483</v>
      </c>
      <c r="J212" s="6"/>
      <c r="K212" s="20" t="s">
        <v>20</v>
      </c>
      <c r="L212" s="8">
        <v>2014</v>
      </c>
      <c r="M212" s="9">
        <v>24</v>
      </c>
      <c r="N212" s="8">
        <v>2018</v>
      </c>
      <c r="O212" s="9">
        <v>24</v>
      </c>
      <c r="P212" s="11" t="s">
        <v>176</v>
      </c>
      <c r="Q212" s="20" t="s">
        <v>103</v>
      </c>
      <c r="R212" s="45">
        <f>O212/M212</f>
        <v>1</v>
      </c>
      <c r="S212" s="45"/>
      <c r="T212" s="5"/>
      <c r="U212" s="5"/>
      <c r="V212" s="6" t="str">
        <f t="shared" si="20"/>
        <v>Número de auxílios reclusão concedidos no exercício (unidade)</v>
      </c>
    </row>
    <row r="213" spans="1:22" ht="60" x14ac:dyDescent="0.25">
      <c r="A213" s="5">
        <v>47001</v>
      </c>
      <c r="B213" s="5" t="s">
        <v>86</v>
      </c>
      <c r="C213" s="6" t="s">
        <v>366</v>
      </c>
      <c r="D213" s="6" t="s">
        <v>510</v>
      </c>
      <c r="E213" s="5">
        <v>870</v>
      </c>
      <c r="F213" s="6" t="s">
        <v>90</v>
      </c>
      <c r="G213" s="6" t="s">
        <v>165</v>
      </c>
      <c r="H213" s="7" t="s">
        <v>92</v>
      </c>
      <c r="I213" s="6" t="s">
        <v>91</v>
      </c>
      <c r="J213" s="6"/>
      <c r="K213" s="20" t="s">
        <v>20</v>
      </c>
      <c r="L213" s="8">
        <v>2016</v>
      </c>
      <c r="M213" s="9">
        <v>3830</v>
      </c>
      <c r="N213" s="8">
        <v>2019</v>
      </c>
      <c r="O213" s="9">
        <v>4000</v>
      </c>
      <c r="P213" s="11" t="s">
        <v>222</v>
      </c>
      <c r="Q213" s="20" t="s">
        <v>89</v>
      </c>
      <c r="R213" s="45">
        <f>M213/O213</f>
        <v>0.95750000000000002</v>
      </c>
      <c r="S213" s="45">
        <f>(O213-M213)/M213</f>
        <v>4.4386422976501305E-2</v>
      </c>
      <c r="T213" s="5"/>
      <c r="U213" s="5"/>
      <c r="V213" s="6" t="str">
        <f t="shared" si="20"/>
        <v>Número de pessoas beneficiadas no ano (unidade)</v>
      </c>
    </row>
    <row r="214" spans="1:22" ht="45" x14ac:dyDescent="0.25">
      <c r="A214" s="5">
        <v>27029</v>
      </c>
      <c r="B214" s="5" t="s">
        <v>100</v>
      </c>
      <c r="C214" s="6" t="s">
        <v>311</v>
      </c>
      <c r="D214" s="6" t="s">
        <v>502</v>
      </c>
      <c r="E214" s="5">
        <v>950</v>
      </c>
      <c r="F214" s="6" t="s">
        <v>378</v>
      </c>
      <c r="G214" s="6" t="s">
        <v>161</v>
      </c>
      <c r="H214" s="7" t="s">
        <v>441</v>
      </c>
      <c r="I214" s="6" t="s">
        <v>440</v>
      </c>
      <c r="J214" s="6"/>
      <c r="K214" s="20" t="s">
        <v>20</v>
      </c>
      <c r="L214" s="8">
        <v>2016</v>
      </c>
      <c r="M214" s="9">
        <v>116</v>
      </c>
      <c r="N214" s="8">
        <v>2019</v>
      </c>
      <c r="O214" s="10">
        <v>160</v>
      </c>
      <c r="P214" s="11" t="s">
        <v>222</v>
      </c>
      <c r="Q214" s="20" t="s">
        <v>100</v>
      </c>
      <c r="R214" s="45">
        <f>M214/O214</f>
        <v>0.72499999999999998</v>
      </c>
      <c r="S214" s="45">
        <f>(O214-M214)/M214</f>
        <v>0.37931034482758619</v>
      </c>
      <c r="T214" s="5"/>
      <c r="U214" s="5"/>
      <c r="V214" s="6" t="str">
        <f t="shared" si="20"/>
        <v>Fiscalizações - visitas realizadas (unidade)</v>
      </c>
    </row>
    <row r="215" spans="1:22" ht="45" x14ac:dyDescent="0.25">
      <c r="A215" s="5">
        <v>27029</v>
      </c>
      <c r="B215" s="5" t="s">
        <v>100</v>
      </c>
      <c r="C215" s="6" t="s">
        <v>311</v>
      </c>
      <c r="D215" s="6" t="s">
        <v>502</v>
      </c>
      <c r="E215" s="5">
        <v>950</v>
      </c>
      <c r="F215" s="6" t="s">
        <v>378</v>
      </c>
      <c r="G215" s="6" t="s">
        <v>161</v>
      </c>
      <c r="H215" s="7" t="s">
        <v>441</v>
      </c>
      <c r="I215" s="6" t="s">
        <v>594</v>
      </c>
      <c r="J215" s="6"/>
      <c r="K215" s="20" t="s">
        <v>20</v>
      </c>
      <c r="L215" s="8">
        <v>2016</v>
      </c>
      <c r="M215" s="9">
        <v>700</v>
      </c>
      <c r="N215" s="8">
        <v>2019</v>
      </c>
      <c r="O215" s="10">
        <v>1400</v>
      </c>
      <c r="P215" s="11" t="s">
        <v>222</v>
      </c>
      <c r="Q215" s="20" t="s">
        <v>100</v>
      </c>
      <c r="R215" s="45">
        <f>M215/O215</f>
        <v>0.5</v>
      </c>
      <c r="S215" s="45">
        <f>(O215-M215)/M215</f>
        <v>1</v>
      </c>
      <c r="T215" s="5"/>
      <c r="U215" s="5"/>
      <c r="V215" s="6" t="str">
        <f t="shared" si="20"/>
        <v>Ouvidoria - atendimento realizado (unidade)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Instruções</vt:lpstr>
      <vt:lpstr>Indicadores BGE - 2019</vt:lpstr>
      <vt:lpstr>Geral Indicadores</vt:lpstr>
      <vt:lpstr>Indicadores-2019</vt:lpstr>
      <vt:lpstr>Geral Indicadores-Obj-PPA</vt:lpstr>
    </vt:vector>
  </TitlesOfParts>
  <Company>Secretaria de Estado da Fazenda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Valdeci Rodrigues</dc:creator>
  <cp:lastModifiedBy>Juliana  Cruz</cp:lastModifiedBy>
  <cp:lastPrinted>2017-09-14T17:27:00Z</cp:lastPrinted>
  <dcterms:created xsi:type="dcterms:W3CDTF">2017-06-29T20:13:18Z</dcterms:created>
  <dcterms:modified xsi:type="dcterms:W3CDTF">2020-01-14T17:25:54Z</dcterms:modified>
</cp:coreProperties>
</file>